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单教工" sheetId="1" r:id="rId1"/>
    <sheet name="双职工" sheetId="2" r:id="rId2"/>
  </sheets>
  <definedNames/>
  <calcPr fullCalcOnLoad="1"/>
</workbook>
</file>

<file path=xl/sharedStrings.xml><?xml version="1.0" encoding="utf-8"?>
<sst xmlns="http://schemas.openxmlformats.org/spreadsheetml/2006/main" count="119" uniqueCount="100">
  <si>
    <t>部门</t>
  </si>
  <si>
    <t>姓名</t>
  </si>
  <si>
    <t>工号</t>
  </si>
  <si>
    <t>工作年月</t>
  </si>
  <si>
    <t>扣减工龄</t>
  </si>
  <si>
    <t>退休年份</t>
  </si>
  <si>
    <t>补贴工龄</t>
  </si>
  <si>
    <t>职称   职级</t>
  </si>
  <si>
    <t>家庭标准（㎡）</t>
  </si>
  <si>
    <t>现住房面积（㎡）</t>
  </si>
  <si>
    <t>缺标面积（㎡）</t>
  </si>
  <si>
    <t>补贴单价(元）</t>
  </si>
  <si>
    <t>补贴金额(元）</t>
  </si>
  <si>
    <t>档案编号</t>
  </si>
  <si>
    <t>备注</t>
  </si>
  <si>
    <t>2010年申请住房补贴名单（2009年退休单教工）</t>
  </si>
  <si>
    <t>行知</t>
  </si>
  <si>
    <t>行知</t>
  </si>
  <si>
    <t>袁雪山</t>
  </si>
  <si>
    <t>初级</t>
  </si>
  <si>
    <t>数理</t>
  </si>
  <si>
    <t>朱凯伦</t>
  </si>
  <si>
    <t>副高</t>
  </si>
  <si>
    <t>李惠芝</t>
  </si>
  <si>
    <t>中级</t>
  </si>
  <si>
    <t>校医院</t>
  </si>
  <si>
    <t>周泓</t>
  </si>
  <si>
    <t>外语</t>
  </si>
  <si>
    <t>孔祥善</t>
  </si>
  <si>
    <t>副高</t>
  </si>
  <si>
    <t>校办厂</t>
  </si>
  <si>
    <t>王弘</t>
  </si>
  <si>
    <t>副科</t>
  </si>
  <si>
    <t>体育</t>
  </si>
  <si>
    <t>刘郁兰</t>
  </si>
  <si>
    <t>中级</t>
  </si>
  <si>
    <t>人文</t>
  </si>
  <si>
    <t>吴家正</t>
  </si>
  <si>
    <t>后勤</t>
  </si>
  <si>
    <t>汤璐平</t>
  </si>
  <si>
    <t>初级</t>
  </si>
  <si>
    <t>2010年申请住房补贴名单（2009年退休双教工）</t>
  </si>
  <si>
    <t>接待中心</t>
  </si>
  <si>
    <t>朱顺高</t>
  </si>
  <si>
    <t>胡淑英</t>
  </si>
  <si>
    <t>副科</t>
  </si>
  <si>
    <t>机关</t>
  </si>
  <si>
    <t>陆文龙</t>
  </si>
  <si>
    <t>正处</t>
  </si>
  <si>
    <t>数理</t>
  </si>
  <si>
    <t>赵时忠</t>
  </si>
  <si>
    <t>机关</t>
  </si>
  <si>
    <t>朱敏杰</t>
  </si>
  <si>
    <t>初级</t>
  </si>
  <si>
    <t>机关</t>
  </si>
  <si>
    <t>吴学耕</t>
  </si>
  <si>
    <t>正科</t>
  </si>
  <si>
    <t>后勤</t>
  </si>
  <si>
    <t>王信和</t>
  </si>
  <si>
    <t>潘连生</t>
  </si>
  <si>
    <t>工人</t>
  </si>
  <si>
    <t>01764</t>
  </si>
  <si>
    <t>00232</t>
  </si>
  <si>
    <t>02310</t>
  </si>
  <si>
    <t>80776</t>
  </si>
  <si>
    <t>80143</t>
  </si>
  <si>
    <t>01265</t>
  </si>
  <si>
    <t>00946</t>
  </si>
  <si>
    <t>00358</t>
  </si>
  <si>
    <t>01975</t>
  </si>
  <si>
    <t>01495</t>
  </si>
  <si>
    <t>92179</t>
  </si>
  <si>
    <t>01890</t>
  </si>
  <si>
    <t>01440</t>
  </si>
  <si>
    <t>TD 10001</t>
  </si>
  <si>
    <t>TD 10002</t>
  </si>
  <si>
    <t>TD 10003</t>
  </si>
  <si>
    <t>TD 10004</t>
  </si>
  <si>
    <t>TD 10005</t>
  </si>
  <si>
    <t>TD 10006</t>
  </si>
  <si>
    <t>TD 10007</t>
  </si>
  <si>
    <t>TD 10008</t>
  </si>
  <si>
    <t>TD 10009</t>
  </si>
  <si>
    <t>TD 10010</t>
  </si>
  <si>
    <t>TD 10011</t>
  </si>
  <si>
    <t>TD 10012</t>
  </si>
  <si>
    <t>TD 10013</t>
  </si>
  <si>
    <t>01985</t>
  </si>
  <si>
    <t>92799</t>
  </si>
  <si>
    <t>TS 10014</t>
  </si>
  <si>
    <t>TS 10015</t>
  </si>
  <si>
    <t>继续</t>
  </si>
  <si>
    <t>赵源源</t>
  </si>
  <si>
    <t>中级</t>
  </si>
  <si>
    <t>TD 10016</t>
  </si>
  <si>
    <t>02315</t>
  </si>
  <si>
    <t>陶小兔</t>
  </si>
  <si>
    <t>工人</t>
  </si>
  <si>
    <t>TD 10017</t>
  </si>
  <si>
    <t>60020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</si>
</sst>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_);[Red]\(#,##0\)"/>
    <numFmt numFmtId="178" formatCode="0.0_ "/>
    <numFmt numFmtId="179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7" fontId="3" fillId="0" borderId="1" xfId="18" applyNumberFormat="1" applyFont="1" applyBorder="1" applyAlignment="1">
      <alignment horizontal="center" vertical="center" wrapText="1"/>
    </xf>
    <xf numFmtId="177" fontId="4" fillId="0" borderId="0" xfId="18" applyNumberFormat="1" applyFont="1" applyAlignment="1">
      <alignment horizontal="center" vertical="center"/>
    </xf>
    <xf numFmtId="177" fontId="4" fillId="0" borderId="0" xfId="18" applyNumberFormat="1" applyFont="1" applyAlignment="1">
      <alignment/>
    </xf>
    <xf numFmtId="177" fontId="0" fillId="0" borderId="0" xfId="18" applyNumberFormat="1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77" fontId="4" fillId="0" borderId="1" xfId="18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 topLeftCell="A1">
      <selection activeCell="A17" sqref="A17:IV17"/>
    </sheetView>
  </sheetViews>
  <sheetFormatPr defaultColWidth="9.00390625" defaultRowHeight="14.25"/>
  <cols>
    <col min="1" max="1" width="7.50390625" style="0" customWidth="1"/>
    <col min="2" max="2" width="7.625" style="0" customWidth="1"/>
    <col min="3" max="3" width="7.375" style="0" customWidth="1"/>
    <col min="4" max="4" width="4.875" style="0" customWidth="1"/>
    <col min="5" max="5" width="4.375" style="0" customWidth="1"/>
    <col min="6" max="6" width="6.75390625" style="0" customWidth="1"/>
    <col min="7" max="7" width="4.875" style="0" customWidth="1"/>
    <col min="8" max="8" width="4.625" style="0" customWidth="1"/>
    <col min="9" max="9" width="7.50390625" style="0" customWidth="1"/>
    <col min="10" max="10" width="8.875" style="0" customWidth="1"/>
    <col min="13" max="13" width="11.50390625" style="4" customWidth="1"/>
    <col min="15" max="15" width="11.25390625" style="0" bestFit="1" customWidth="1"/>
  </cols>
  <sheetData>
    <row r="1" spans="1:15" ht="41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2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3" t="s">
        <v>12</v>
      </c>
      <c r="N2" s="1" t="s">
        <v>13</v>
      </c>
      <c r="O2" s="1" t="s">
        <v>14</v>
      </c>
    </row>
    <row r="3" spans="1:15" ht="19.5" customHeight="1">
      <c r="A3" s="13" t="s">
        <v>17</v>
      </c>
      <c r="B3" s="13" t="s">
        <v>18</v>
      </c>
      <c r="C3" s="19" t="s">
        <v>61</v>
      </c>
      <c r="D3" s="13">
        <v>68</v>
      </c>
      <c r="E3" s="13"/>
      <c r="F3" s="13">
        <v>2009</v>
      </c>
      <c r="G3" s="13">
        <f>99-D3</f>
        <v>31</v>
      </c>
      <c r="H3" s="13" t="s">
        <v>19</v>
      </c>
      <c r="I3" s="13">
        <v>50</v>
      </c>
      <c r="J3" s="13">
        <v>48.5</v>
      </c>
      <c r="K3" s="13">
        <f>I3-J3</f>
        <v>1.5</v>
      </c>
      <c r="L3" s="13">
        <f>1250+15*G3</f>
        <v>1715</v>
      </c>
      <c r="M3" s="14">
        <f>INT(L3*K3+0.5)</f>
        <v>2573</v>
      </c>
      <c r="N3" s="13" t="s">
        <v>74</v>
      </c>
      <c r="O3" s="15"/>
    </row>
    <row r="4" spans="1:15" ht="19.5" customHeight="1">
      <c r="A4" s="13" t="s">
        <v>20</v>
      </c>
      <c r="B4" s="13" t="s">
        <v>21</v>
      </c>
      <c r="C4" s="19" t="s">
        <v>62</v>
      </c>
      <c r="D4" s="13">
        <v>74</v>
      </c>
      <c r="E4" s="13"/>
      <c r="F4" s="13">
        <v>2009</v>
      </c>
      <c r="G4" s="13">
        <f>99-D4</f>
        <v>25</v>
      </c>
      <c r="H4" s="13" t="s">
        <v>22</v>
      </c>
      <c r="I4" s="13">
        <v>70</v>
      </c>
      <c r="J4" s="13">
        <v>10</v>
      </c>
      <c r="K4" s="13">
        <f aca="true" t="shared" si="0" ref="K4:K16">I4-J4</f>
        <v>60</v>
      </c>
      <c r="L4" s="13">
        <f aca="true" t="shared" si="1" ref="L4:L16">1250+15*G4</f>
        <v>1625</v>
      </c>
      <c r="M4" s="14">
        <f aca="true" t="shared" si="2" ref="M4:M16">INT(L4*K4+0.5)</f>
        <v>97500</v>
      </c>
      <c r="N4" s="13" t="s">
        <v>75</v>
      </c>
      <c r="O4" s="15"/>
    </row>
    <row r="5" spans="1:15" ht="19.5" customHeight="1">
      <c r="A5" s="13" t="s">
        <v>16</v>
      </c>
      <c r="B5" s="13" t="s">
        <v>23</v>
      </c>
      <c r="C5" s="19" t="s">
        <v>63</v>
      </c>
      <c r="D5" s="13">
        <v>70</v>
      </c>
      <c r="E5" s="13"/>
      <c r="F5" s="13">
        <v>2008</v>
      </c>
      <c r="G5" s="13">
        <f>99-D5</f>
        <v>29</v>
      </c>
      <c r="H5" s="13" t="s">
        <v>24</v>
      </c>
      <c r="I5" s="13">
        <v>75</v>
      </c>
      <c r="J5" s="13">
        <v>74.25</v>
      </c>
      <c r="K5" s="13">
        <f t="shared" si="0"/>
        <v>0.75</v>
      </c>
      <c r="L5" s="13">
        <f t="shared" si="1"/>
        <v>1685</v>
      </c>
      <c r="M5" s="14">
        <f t="shared" si="2"/>
        <v>1264</v>
      </c>
      <c r="N5" s="13" t="s">
        <v>76</v>
      </c>
      <c r="O5" s="15"/>
    </row>
    <row r="6" spans="1:15" ht="19.5" customHeight="1">
      <c r="A6" s="13" t="s">
        <v>25</v>
      </c>
      <c r="B6" s="13" t="s">
        <v>26</v>
      </c>
      <c r="C6" s="19" t="s">
        <v>64</v>
      </c>
      <c r="D6" s="13">
        <v>59</v>
      </c>
      <c r="E6" s="13"/>
      <c r="F6" s="13">
        <v>89</v>
      </c>
      <c r="G6" s="13">
        <f>89-D6</f>
        <v>30</v>
      </c>
      <c r="H6" s="13" t="s">
        <v>24</v>
      </c>
      <c r="I6" s="13">
        <v>64</v>
      </c>
      <c r="J6" s="13">
        <v>52.23</v>
      </c>
      <c r="K6" s="13">
        <f t="shared" si="0"/>
        <v>11.770000000000003</v>
      </c>
      <c r="L6" s="13">
        <f>(1250+15*G6)*1.1</f>
        <v>1870.0000000000002</v>
      </c>
      <c r="M6" s="14">
        <f t="shared" si="2"/>
        <v>22010</v>
      </c>
      <c r="N6" s="13" t="s">
        <v>77</v>
      </c>
      <c r="O6" s="15"/>
    </row>
    <row r="7" spans="1:15" ht="19.5" customHeight="1">
      <c r="A7" s="13" t="s">
        <v>27</v>
      </c>
      <c r="B7" s="13" t="s">
        <v>28</v>
      </c>
      <c r="C7" s="19" t="s">
        <v>65</v>
      </c>
      <c r="D7" s="13">
        <v>67</v>
      </c>
      <c r="E7" s="13"/>
      <c r="F7" s="13">
        <v>87</v>
      </c>
      <c r="G7" s="13">
        <f>87-D7</f>
        <v>20</v>
      </c>
      <c r="H7" s="13" t="s">
        <v>29</v>
      </c>
      <c r="I7" s="13">
        <v>60</v>
      </c>
      <c r="J7" s="13">
        <v>43.52</v>
      </c>
      <c r="K7" s="13">
        <f t="shared" si="0"/>
        <v>16.479999999999997</v>
      </c>
      <c r="L7" s="13">
        <f>(1250+15*G7)*1.1</f>
        <v>1705.0000000000002</v>
      </c>
      <c r="M7" s="14">
        <f t="shared" si="2"/>
        <v>28098</v>
      </c>
      <c r="N7" s="13" t="s">
        <v>78</v>
      </c>
      <c r="O7" s="15"/>
    </row>
    <row r="8" spans="1:15" ht="19.5" customHeight="1">
      <c r="A8" s="13" t="s">
        <v>30</v>
      </c>
      <c r="B8" s="13" t="s">
        <v>31</v>
      </c>
      <c r="C8" s="19" t="s">
        <v>66</v>
      </c>
      <c r="D8" s="13">
        <v>79</v>
      </c>
      <c r="E8" s="13"/>
      <c r="F8" s="13">
        <v>2009</v>
      </c>
      <c r="G8" s="13">
        <f aca="true" t="shared" si="3" ref="G8:G16">99-D8</f>
        <v>20</v>
      </c>
      <c r="H8" s="13" t="s">
        <v>32</v>
      </c>
      <c r="I8" s="13">
        <v>43.33</v>
      </c>
      <c r="J8" s="13">
        <v>25.05</v>
      </c>
      <c r="K8" s="13">
        <f t="shared" si="0"/>
        <v>18.279999999999998</v>
      </c>
      <c r="L8" s="13">
        <f t="shared" si="1"/>
        <v>1550</v>
      </c>
      <c r="M8" s="14">
        <f t="shared" si="2"/>
        <v>28334</v>
      </c>
      <c r="N8" s="13" t="s">
        <v>79</v>
      </c>
      <c r="O8" s="15"/>
    </row>
    <row r="9" spans="1:15" ht="19.5" customHeight="1">
      <c r="A9" s="13" t="s">
        <v>33</v>
      </c>
      <c r="B9" s="13" t="s">
        <v>34</v>
      </c>
      <c r="C9" s="19" t="s">
        <v>67</v>
      </c>
      <c r="D9" s="13">
        <v>69</v>
      </c>
      <c r="E9" s="13"/>
      <c r="F9" s="13">
        <v>2006</v>
      </c>
      <c r="G9" s="13">
        <f t="shared" si="3"/>
        <v>30</v>
      </c>
      <c r="H9" s="13" t="s">
        <v>35</v>
      </c>
      <c r="I9" s="13">
        <v>75</v>
      </c>
      <c r="J9" s="13">
        <v>52.79</v>
      </c>
      <c r="K9" s="13">
        <f t="shared" si="0"/>
        <v>22.21</v>
      </c>
      <c r="L9" s="13">
        <f t="shared" si="1"/>
        <v>1700</v>
      </c>
      <c r="M9" s="14">
        <f t="shared" si="2"/>
        <v>37757</v>
      </c>
      <c r="N9" s="13" t="s">
        <v>80</v>
      </c>
      <c r="O9" s="15"/>
    </row>
    <row r="10" spans="1:15" ht="19.5" customHeight="1">
      <c r="A10" s="13" t="s">
        <v>36</v>
      </c>
      <c r="B10" s="13" t="s">
        <v>37</v>
      </c>
      <c r="C10" s="19" t="s">
        <v>68</v>
      </c>
      <c r="D10" s="13">
        <v>65</v>
      </c>
      <c r="E10" s="13"/>
      <c r="F10" s="13">
        <v>2003</v>
      </c>
      <c r="G10" s="13">
        <f t="shared" si="3"/>
        <v>34</v>
      </c>
      <c r="H10" s="13" t="s">
        <v>35</v>
      </c>
      <c r="I10" s="13">
        <v>75</v>
      </c>
      <c r="J10" s="13">
        <v>42.66</v>
      </c>
      <c r="K10" s="13">
        <f t="shared" si="0"/>
        <v>32.34</v>
      </c>
      <c r="L10" s="13">
        <f t="shared" si="1"/>
        <v>1760</v>
      </c>
      <c r="M10" s="14">
        <f t="shared" si="2"/>
        <v>56918</v>
      </c>
      <c r="N10" s="13" t="s">
        <v>81</v>
      </c>
      <c r="O10" s="15"/>
    </row>
    <row r="11" spans="1:15" ht="19.5" customHeight="1">
      <c r="A11" s="13" t="s">
        <v>38</v>
      </c>
      <c r="B11" s="13" t="s">
        <v>39</v>
      </c>
      <c r="C11" s="19" t="s">
        <v>69</v>
      </c>
      <c r="D11" s="13">
        <v>73</v>
      </c>
      <c r="E11" s="13"/>
      <c r="F11" s="13">
        <v>2009</v>
      </c>
      <c r="G11" s="13">
        <f t="shared" si="3"/>
        <v>26</v>
      </c>
      <c r="H11" s="13" t="s">
        <v>40</v>
      </c>
      <c r="I11" s="13">
        <v>75</v>
      </c>
      <c r="J11" s="13">
        <v>40.12</v>
      </c>
      <c r="K11" s="13">
        <f t="shared" si="0"/>
        <v>34.88</v>
      </c>
      <c r="L11" s="13">
        <f t="shared" si="1"/>
        <v>1640</v>
      </c>
      <c r="M11" s="14">
        <f t="shared" si="2"/>
        <v>57203</v>
      </c>
      <c r="N11" s="13" t="s">
        <v>82</v>
      </c>
      <c r="O11" s="15"/>
    </row>
    <row r="12" spans="1:15" ht="19.5" customHeight="1">
      <c r="A12" s="13" t="s">
        <v>46</v>
      </c>
      <c r="B12" s="13" t="s">
        <v>47</v>
      </c>
      <c r="C12" s="19" t="s">
        <v>70</v>
      </c>
      <c r="D12" s="13">
        <v>76</v>
      </c>
      <c r="E12" s="13"/>
      <c r="F12" s="13">
        <v>2009</v>
      </c>
      <c r="G12" s="13">
        <f t="shared" si="3"/>
        <v>23</v>
      </c>
      <c r="H12" s="13" t="s">
        <v>48</v>
      </c>
      <c r="I12" s="13">
        <v>90</v>
      </c>
      <c r="J12" s="13">
        <v>41.86</v>
      </c>
      <c r="K12" s="13">
        <f t="shared" si="0"/>
        <v>48.14</v>
      </c>
      <c r="L12" s="13">
        <f t="shared" si="1"/>
        <v>1595</v>
      </c>
      <c r="M12" s="14">
        <f t="shared" si="2"/>
        <v>76783</v>
      </c>
      <c r="N12" s="13" t="s">
        <v>83</v>
      </c>
      <c r="O12" s="15"/>
    </row>
    <row r="13" spans="1:15" ht="19.5" customHeight="1">
      <c r="A13" s="13" t="s">
        <v>49</v>
      </c>
      <c r="B13" s="13" t="s">
        <v>50</v>
      </c>
      <c r="C13" s="19" t="s">
        <v>71</v>
      </c>
      <c r="D13" s="13">
        <v>69</v>
      </c>
      <c r="E13" s="13"/>
      <c r="F13" s="13">
        <v>2009</v>
      </c>
      <c r="G13" s="13">
        <f t="shared" si="3"/>
        <v>30</v>
      </c>
      <c r="H13" s="13" t="s">
        <v>35</v>
      </c>
      <c r="I13" s="13">
        <v>75</v>
      </c>
      <c r="J13" s="13">
        <v>25.48</v>
      </c>
      <c r="K13" s="13">
        <f t="shared" si="0"/>
        <v>49.519999999999996</v>
      </c>
      <c r="L13" s="13">
        <f t="shared" si="1"/>
        <v>1700</v>
      </c>
      <c r="M13" s="14">
        <f t="shared" si="2"/>
        <v>84184</v>
      </c>
      <c r="N13" s="13" t="s">
        <v>84</v>
      </c>
      <c r="O13" s="15"/>
    </row>
    <row r="14" spans="1:15" ht="19.5" customHeight="1">
      <c r="A14" s="13" t="s">
        <v>51</v>
      </c>
      <c r="B14" s="13" t="s">
        <v>52</v>
      </c>
      <c r="C14" s="19" t="s">
        <v>72</v>
      </c>
      <c r="D14" s="13">
        <v>71</v>
      </c>
      <c r="E14" s="13"/>
      <c r="F14" s="13">
        <v>2009</v>
      </c>
      <c r="G14" s="13">
        <f t="shared" si="3"/>
        <v>28</v>
      </c>
      <c r="H14" s="13" t="s">
        <v>53</v>
      </c>
      <c r="I14" s="13">
        <v>75</v>
      </c>
      <c r="J14" s="13">
        <v>57.06</v>
      </c>
      <c r="K14" s="13">
        <f t="shared" si="0"/>
        <v>17.939999999999998</v>
      </c>
      <c r="L14" s="13">
        <f t="shared" si="1"/>
        <v>1670</v>
      </c>
      <c r="M14" s="14">
        <f t="shared" si="2"/>
        <v>29960</v>
      </c>
      <c r="N14" s="13" t="s">
        <v>85</v>
      </c>
      <c r="O14" s="15"/>
    </row>
    <row r="15" spans="1:15" ht="19.5" customHeight="1">
      <c r="A15" s="13" t="s">
        <v>54</v>
      </c>
      <c r="B15" s="13" t="s">
        <v>55</v>
      </c>
      <c r="C15" s="19" t="s">
        <v>73</v>
      </c>
      <c r="D15" s="13">
        <v>68</v>
      </c>
      <c r="E15" s="13"/>
      <c r="F15" s="13">
        <v>2009</v>
      </c>
      <c r="G15" s="13">
        <f t="shared" si="3"/>
        <v>31</v>
      </c>
      <c r="H15" s="13" t="s">
        <v>56</v>
      </c>
      <c r="I15" s="13">
        <v>75</v>
      </c>
      <c r="J15" s="13">
        <v>43.29</v>
      </c>
      <c r="K15" s="13">
        <f t="shared" si="0"/>
        <v>31.71</v>
      </c>
      <c r="L15" s="13">
        <f t="shared" si="1"/>
        <v>1715</v>
      </c>
      <c r="M15" s="14">
        <f t="shared" si="2"/>
        <v>54383</v>
      </c>
      <c r="N15" s="13" t="s">
        <v>86</v>
      </c>
      <c r="O15" s="15"/>
    </row>
    <row r="16" spans="1:15" ht="19.5" customHeight="1">
      <c r="A16" s="13" t="s">
        <v>91</v>
      </c>
      <c r="B16" s="13" t="s">
        <v>92</v>
      </c>
      <c r="C16" s="19" t="s">
        <v>95</v>
      </c>
      <c r="D16" s="13">
        <v>68</v>
      </c>
      <c r="E16" s="13"/>
      <c r="F16" s="13">
        <v>2009</v>
      </c>
      <c r="G16" s="13">
        <f t="shared" si="3"/>
        <v>31</v>
      </c>
      <c r="H16" s="13" t="s">
        <v>93</v>
      </c>
      <c r="I16" s="13">
        <v>75</v>
      </c>
      <c r="J16" s="13">
        <v>65.96</v>
      </c>
      <c r="K16" s="13">
        <f t="shared" si="0"/>
        <v>9.040000000000006</v>
      </c>
      <c r="L16" s="13">
        <f t="shared" si="1"/>
        <v>1715</v>
      </c>
      <c r="M16" s="14">
        <f t="shared" si="2"/>
        <v>15504</v>
      </c>
      <c r="N16" s="13" t="s">
        <v>94</v>
      </c>
      <c r="O16" s="15"/>
    </row>
    <row r="17" spans="1:15" s="24" customFormat="1" ht="19.5" customHeight="1">
      <c r="A17" s="20" t="s">
        <v>38</v>
      </c>
      <c r="B17" s="20" t="s">
        <v>96</v>
      </c>
      <c r="C17" s="21" t="s">
        <v>99</v>
      </c>
      <c r="D17" s="20">
        <v>69</v>
      </c>
      <c r="E17" s="20">
        <v>2</v>
      </c>
      <c r="F17" s="20">
        <v>2001</v>
      </c>
      <c r="G17" s="20">
        <f>99-D17-E17</f>
        <v>28</v>
      </c>
      <c r="H17" s="20" t="s">
        <v>97</v>
      </c>
      <c r="I17" s="20">
        <v>70</v>
      </c>
      <c r="J17" s="20">
        <v>20</v>
      </c>
      <c r="K17" s="20">
        <f>I17-J17</f>
        <v>50</v>
      </c>
      <c r="L17" s="20">
        <f>1250+15*G17</f>
        <v>1670</v>
      </c>
      <c r="M17" s="22">
        <f>INT(L17*K17+0.5)</f>
        <v>83500</v>
      </c>
      <c r="N17" s="20" t="s">
        <v>98</v>
      </c>
      <c r="O17" s="23"/>
    </row>
    <row r="18" spans="1:15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  <c r="O18" s="7"/>
    </row>
    <row r="19" spans="1:15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7"/>
    </row>
    <row r="20" spans="1:15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7"/>
    </row>
    <row r="21" spans="1:15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7"/>
    </row>
    <row r="22" spans="1:15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7"/>
    </row>
    <row r="23" spans="1:15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5"/>
      <c r="O23" s="7"/>
    </row>
    <row r="24" spans="1:15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5"/>
      <c r="O24" s="7"/>
    </row>
    <row r="25" spans="1:15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5"/>
      <c r="O25" s="7"/>
    </row>
    <row r="26" spans="1:15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5"/>
      <c r="O26" s="7"/>
    </row>
    <row r="27" spans="1:15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5"/>
      <c r="O27" s="7"/>
    </row>
    <row r="28" spans="1:15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5"/>
      <c r="O28" s="7"/>
    </row>
    <row r="29" spans="1:15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5"/>
      <c r="O29" s="7"/>
    </row>
    <row r="30" spans="1:15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5"/>
      <c r="O30" s="7"/>
    </row>
    <row r="31" spans="1:15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  <c r="O31" s="7"/>
    </row>
    <row r="32" spans="1:15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5"/>
      <c r="O32" s="7"/>
    </row>
    <row r="33" spans="1:15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5"/>
      <c r="O33" s="7"/>
    </row>
    <row r="34" spans="1:15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5"/>
      <c r="O34" s="7"/>
    </row>
    <row r="35" spans="1:1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5"/>
      <c r="O35" s="7"/>
    </row>
    <row r="36" spans="1:15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5"/>
      <c r="O36" s="7"/>
    </row>
    <row r="37" spans="1:15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5"/>
      <c r="O37" s="7"/>
    </row>
    <row r="38" spans="1:15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5"/>
      <c r="O38" s="7"/>
    </row>
    <row r="39" spans="1:15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5"/>
      <c r="O39" s="7"/>
    </row>
    <row r="40" spans="1:15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5"/>
      <c r="O40" s="7"/>
    </row>
    <row r="41" spans="1:15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5"/>
      <c r="O41" s="7"/>
    </row>
    <row r="42" spans="1:15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  <c r="N42" s="5"/>
      <c r="O42" s="7"/>
    </row>
    <row r="43" spans="1:15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  <c r="N43" s="5"/>
      <c r="O43" s="7"/>
    </row>
    <row r="44" spans="1:15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  <c r="N44" s="5"/>
      <c r="O44" s="7"/>
    </row>
    <row r="45" spans="1:1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N45" s="5"/>
      <c r="O45" s="7"/>
    </row>
    <row r="46" spans="1:15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5"/>
      <c r="O46" s="7"/>
    </row>
    <row r="47" spans="1:15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  <c r="N47" s="5"/>
      <c r="O47" s="7"/>
    </row>
    <row r="48" spans="1:15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5"/>
      <c r="O48" s="7"/>
    </row>
    <row r="49" spans="1:15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  <c r="N49" s="5"/>
      <c r="O49" s="7"/>
    </row>
    <row r="50" spans="1:15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5"/>
      <c r="O50" s="7"/>
    </row>
    <row r="51" spans="1:15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5"/>
      <c r="O51" s="7"/>
    </row>
    <row r="52" spans="1:15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5"/>
      <c r="O52" s="7"/>
    </row>
    <row r="53" spans="1:15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  <c r="N53" s="5"/>
      <c r="O53" s="7"/>
    </row>
    <row r="54" spans="1:15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5"/>
      <c r="O54" s="7"/>
    </row>
    <row r="55" spans="1:1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  <c r="N55" s="5"/>
      <c r="O55" s="7"/>
    </row>
    <row r="56" spans="1:15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  <c r="N56" s="5"/>
      <c r="O56" s="7"/>
    </row>
    <row r="57" spans="1:15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5"/>
      <c r="O57" s="7"/>
    </row>
    <row r="58" spans="1:15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  <c r="N58" s="5"/>
      <c r="O58" s="7"/>
    </row>
    <row r="59" spans="1:15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6"/>
      <c r="N59" s="5"/>
      <c r="O59" s="7"/>
    </row>
    <row r="60" spans="1:15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  <c r="N60" s="5"/>
      <c r="O60" s="7"/>
    </row>
    <row r="61" spans="1:15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6"/>
      <c r="N61" s="5"/>
      <c r="O61" s="7"/>
    </row>
    <row r="62" spans="1:15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6"/>
      <c r="N62" s="5"/>
      <c r="O62" s="7"/>
    </row>
    <row r="63" spans="1:15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6"/>
      <c r="N63" s="5"/>
      <c r="O63" s="7"/>
    </row>
    <row r="64" spans="1:15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  <c r="N64" s="5"/>
      <c r="O64" s="7"/>
    </row>
    <row r="65" spans="1:1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6"/>
      <c r="N65" s="5"/>
      <c r="O65" s="7"/>
    </row>
    <row r="66" spans="1:15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"/>
      <c r="N66" s="5"/>
      <c r="O66" s="7"/>
    </row>
    <row r="67" spans="1:15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6"/>
      <c r="N67" s="5"/>
      <c r="O67" s="7"/>
    </row>
    <row r="68" spans="1:15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  <c r="N68" s="5"/>
      <c r="O68" s="7"/>
    </row>
    <row r="69" spans="1:15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5"/>
      <c r="O69" s="7"/>
    </row>
    <row r="70" spans="1:15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"/>
      <c r="N70" s="5"/>
      <c r="O70" s="7"/>
    </row>
    <row r="71" spans="1:15" ht="19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  <c r="N71" s="7"/>
      <c r="O71" s="7"/>
    </row>
    <row r="72" spans="1:15" ht="19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  <c r="N72" s="7"/>
      <c r="O72" s="7"/>
    </row>
    <row r="73" spans="1:15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8"/>
      <c r="N73" s="7"/>
      <c r="O73" s="7"/>
    </row>
    <row r="74" spans="1:15" ht="19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  <c r="N74" s="7"/>
      <c r="O74" s="7"/>
    </row>
    <row r="75" spans="1:15" ht="19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/>
      <c r="N75" s="7"/>
      <c r="O75" s="7"/>
    </row>
    <row r="76" spans="1:15" ht="19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/>
      <c r="N76" s="7"/>
      <c r="O76" s="7"/>
    </row>
    <row r="77" spans="1:15" ht="19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/>
      <c r="N77" s="7"/>
      <c r="O77" s="7"/>
    </row>
    <row r="78" spans="1:15" ht="19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  <c r="N78" s="7"/>
      <c r="O78" s="7"/>
    </row>
    <row r="79" spans="1:15" ht="19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  <c r="N79" s="7"/>
      <c r="O79" s="7"/>
    </row>
    <row r="80" spans="1:15" ht="19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  <c r="N80" s="7"/>
      <c r="O80" s="7"/>
    </row>
    <row r="81" spans="1:15" ht="19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  <c r="N81" s="7"/>
      <c r="O81" s="7"/>
    </row>
    <row r="82" spans="1:15" ht="19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  <c r="N82" s="7"/>
      <c r="O82" s="7"/>
    </row>
    <row r="83" spans="1:15" ht="19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/>
      <c r="N83" s="7"/>
      <c r="O83" s="7"/>
    </row>
    <row r="84" spans="1:15" ht="19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/>
      <c r="N84" s="7"/>
      <c r="O84" s="7"/>
    </row>
    <row r="85" spans="1:15" ht="19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  <c r="N85" s="7"/>
      <c r="O85" s="7"/>
    </row>
    <row r="86" spans="1:15" ht="19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  <c r="N86" s="7"/>
      <c r="O86" s="7"/>
    </row>
    <row r="87" spans="1:15" ht="19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8"/>
      <c r="N87" s="7"/>
      <c r="O87" s="7"/>
    </row>
    <row r="88" spans="1:15" ht="19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  <c r="N88" s="7"/>
      <c r="O88" s="7"/>
    </row>
    <row r="89" spans="1:15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  <c r="N89" s="7"/>
      <c r="O89" s="7"/>
    </row>
    <row r="90" spans="1:15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8"/>
      <c r="N90" s="7"/>
      <c r="O90" s="7"/>
    </row>
    <row r="91" spans="1:15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8"/>
      <c r="N91" s="7"/>
      <c r="O91" s="7"/>
    </row>
    <row r="92" spans="1:15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8"/>
      <c r="N92" s="7"/>
      <c r="O92" s="7"/>
    </row>
    <row r="93" spans="1:15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8"/>
      <c r="N93" s="7"/>
      <c r="O93" s="7"/>
    </row>
    <row r="94" spans="1:15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8"/>
      <c r="N94" s="7"/>
      <c r="O94" s="7"/>
    </row>
    <row r="95" spans="1:15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8"/>
      <c r="N95" s="7"/>
      <c r="O95" s="7"/>
    </row>
    <row r="96" spans="1:15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8"/>
      <c r="N96" s="7"/>
      <c r="O96" s="7"/>
    </row>
    <row r="97" spans="1:15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8"/>
      <c r="N97" s="7"/>
      <c r="O97" s="7"/>
    </row>
    <row r="98" spans="1:15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8"/>
      <c r="N98" s="7"/>
      <c r="O98" s="7"/>
    </row>
    <row r="99" spans="1:15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8"/>
      <c r="N99" s="7"/>
      <c r="O99" s="7"/>
    </row>
    <row r="100" spans="1:15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8"/>
      <c r="N100" s="7"/>
      <c r="O100" s="7"/>
    </row>
    <row r="101" spans="1:15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8"/>
      <c r="N101" s="7"/>
      <c r="O101" s="7"/>
    </row>
    <row r="102" spans="1:15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/>
      <c r="N102" s="7"/>
      <c r="O102" s="7"/>
    </row>
    <row r="103" spans="1:15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8"/>
      <c r="N103" s="7"/>
      <c r="O103" s="7"/>
    </row>
    <row r="104" spans="1:15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/>
      <c r="N104" s="7"/>
      <c r="O104" s="7"/>
    </row>
    <row r="105" spans="1:15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8"/>
      <c r="N105" s="7"/>
      <c r="O105" s="7"/>
    </row>
    <row r="106" spans="1:15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8"/>
      <c r="N106" s="7"/>
      <c r="O106" s="7"/>
    </row>
    <row r="107" spans="1:15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/>
      <c r="N107" s="7"/>
      <c r="O107" s="7"/>
    </row>
    <row r="108" spans="1:15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8"/>
      <c r="N108" s="7"/>
      <c r="O108" s="7"/>
    </row>
    <row r="109" spans="1:15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8"/>
      <c r="N109" s="7"/>
      <c r="O109" s="7"/>
    </row>
    <row r="110" spans="1:15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8"/>
      <c r="N110" s="7"/>
      <c r="O110" s="7"/>
    </row>
    <row r="111" spans="1:15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8"/>
      <c r="N111" s="7"/>
      <c r="O111" s="7"/>
    </row>
    <row r="112" spans="1:15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8"/>
      <c r="N112" s="7"/>
      <c r="O112" s="7"/>
    </row>
    <row r="113" spans="1:15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8"/>
      <c r="N113" s="7"/>
      <c r="O113" s="7"/>
    </row>
    <row r="114" spans="1:15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8"/>
      <c r="N114" s="7"/>
      <c r="O114" s="7"/>
    </row>
    <row r="115" spans="1:15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8"/>
      <c r="N115" s="7"/>
      <c r="O115" s="7"/>
    </row>
    <row r="116" spans="1:15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8"/>
      <c r="N116" s="7"/>
      <c r="O116" s="7"/>
    </row>
    <row r="117" spans="1:15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8"/>
      <c r="N117" s="7"/>
      <c r="O117" s="7"/>
    </row>
    <row r="118" spans="1:15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8"/>
      <c r="N118" s="7"/>
      <c r="O118" s="7"/>
    </row>
    <row r="119" spans="1:15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8"/>
      <c r="N119" s="7"/>
      <c r="O119" s="7"/>
    </row>
    <row r="120" spans="1:15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"/>
      <c r="N120" s="7"/>
      <c r="O120" s="7"/>
    </row>
    <row r="121" spans="1:15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/>
      <c r="N121" s="7"/>
      <c r="O121" s="7"/>
    </row>
    <row r="122" spans="1:15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/>
      <c r="N122" s="7"/>
      <c r="O122" s="7"/>
    </row>
    <row r="123" spans="1:15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/>
      <c r="N123" s="7"/>
      <c r="O123" s="7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C17" sqref="C17"/>
    </sheetView>
  </sheetViews>
  <sheetFormatPr defaultColWidth="9.00390625" defaultRowHeight="14.25"/>
  <cols>
    <col min="4" max="4" width="4.875" style="0" customWidth="1"/>
    <col min="5" max="5" width="4.75390625" style="0" customWidth="1"/>
    <col min="6" max="6" width="5.375" style="0" customWidth="1"/>
    <col min="7" max="7" width="4.50390625" style="0" customWidth="1"/>
    <col min="8" max="8" width="5.125" style="0" customWidth="1"/>
    <col min="9" max="9" width="7.375" style="0" customWidth="1"/>
    <col min="13" max="13" width="10.375" style="12" customWidth="1"/>
  </cols>
  <sheetData>
    <row r="1" spans="1:15" ht="43.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9" t="s">
        <v>12</v>
      </c>
      <c r="N2" s="1" t="s">
        <v>13</v>
      </c>
      <c r="O2" s="1" t="s">
        <v>14</v>
      </c>
    </row>
    <row r="3" spans="1:15" ht="19.5" customHeight="1">
      <c r="A3" s="13" t="s">
        <v>42</v>
      </c>
      <c r="B3" s="13" t="s">
        <v>44</v>
      </c>
      <c r="C3" s="19" t="s">
        <v>87</v>
      </c>
      <c r="D3" s="13">
        <v>77</v>
      </c>
      <c r="E3" s="13"/>
      <c r="F3" s="13">
        <v>2009</v>
      </c>
      <c r="G3" s="13">
        <f>2*99-D3-D4</f>
        <v>42</v>
      </c>
      <c r="H3" s="13" t="s">
        <v>45</v>
      </c>
      <c r="I3" s="13">
        <v>75</v>
      </c>
      <c r="J3" s="13">
        <v>61.65</v>
      </c>
      <c r="K3" s="13">
        <f>I3-J3</f>
        <v>13.350000000000001</v>
      </c>
      <c r="L3" s="13">
        <f>1250+15*G3</f>
        <v>1880</v>
      </c>
      <c r="M3" s="16">
        <f>INT(L3*K3+0.5)</f>
        <v>25098</v>
      </c>
      <c r="N3" s="13" t="s">
        <v>89</v>
      </c>
      <c r="O3" s="13"/>
    </row>
    <row r="4" spans="1:15" ht="19.5" customHeight="1">
      <c r="A4" s="13"/>
      <c r="B4" s="13" t="s">
        <v>43</v>
      </c>
      <c r="C4" s="17"/>
      <c r="D4" s="13">
        <v>79</v>
      </c>
      <c r="E4" s="17"/>
      <c r="F4" s="17"/>
      <c r="G4" s="13"/>
      <c r="H4" s="13"/>
      <c r="I4" s="13"/>
      <c r="J4" s="13"/>
      <c r="K4" s="13"/>
      <c r="L4" s="13"/>
      <c r="M4" s="16"/>
      <c r="N4" s="13"/>
      <c r="O4" s="13"/>
    </row>
    <row r="5" spans="1:15" ht="19.5" customHeight="1">
      <c r="A5" s="13" t="s">
        <v>57</v>
      </c>
      <c r="B5" s="13" t="s">
        <v>58</v>
      </c>
      <c r="C5" s="19" t="s">
        <v>88</v>
      </c>
      <c r="D5" s="13">
        <v>96</v>
      </c>
      <c r="E5" s="13"/>
      <c r="F5" s="13">
        <v>2007</v>
      </c>
      <c r="G5" s="13">
        <f>2*99-D5-D6</f>
        <v>6</v>
      </c>
      <c r="H5" s="13" t="s">
        <v>60</v>
      </c>
      <c r="I5" s="13">
        <v>55</v>
      </c>
      <c r="J5" s="13">
        <v>49.83</v>
      </c>
      <c r="K5" s="13">
        <f>I5-J5</f>
        <v>5.170000000000002</v>
      </c>
      <c r="L5" s="13">
        <f>1250+15*G5</f>
        <v>1340</v>
      </c>
      <c r="M5" s="16">
        <f>INT(L5*K5+0.5)</f>
        <v>6928</v>
      </c>
      <c r="N5" s="13" t="s">
        <v>90</v>
      </c>
      <c r="O5" s="13"/>
    </row>
    <row r="6" spans="1:15" ht="19.5" customHeight="1">
      <c r="A6" s="13"/>
      <c r="B6" s="18" t="s">
        <v>59</v>
      </c>
      <c r="C6" s="13"/>
      <c r="D6" s="13">
        <v>96</v>
      </c>
      <c r="E6" s="13"/>
      <c r="F6" s="13"/>
      <c r="G6" s="13"/>
      <c r="H6" s="13"/>
      <c r="I6" s="13"/>
      <c r="J6" s="13"/>
      <c r="K6" s="13"/>
      <c r="L6" s="13"/>
      <c r="M6" s="16"/>
      <c r="N6" s="13"/>
      <c r="O6" s="13"/>
    </row>
    <row r="7" spans="1:15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0"/>
      <c r="N7" s="5"/>
      <c r="O7" s="5"/>
    </row>
    <row r="8" spans="1:15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0"/>
      <c r="N8" s="5"/>
      <c r="O8" s="5"/>
    </row>
    <row r="9" spans="1:15" ht="19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0"/>
      <c r="N9" s="5"/>
      <c r="O9" s="5"/>
    </row>
    <row r="10" spans="1:15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0"/>
      <c r="N10" s="5"/>
      <c r="O10" s="5"/>
    </row>
    <row r="11" spans="1:15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0"/>
      <c r="N11" s="5"/>
      <c r="O11" s="5"/>
    </row>
    <row r="12" spans="1:15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0"/>
      <c r="N12" s="5"/>
      <c r="O12" s="5"/>
    </row>
    <row r="13" spans="1:15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0"/>
      <c r="N13" s="5"/>
      <c r="O13" s="5"/>
    </row>
    <row r="14" spans="1:15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0"/>
      <c r="N14" s="5"/>
      <c r="O14" s="5"/>
    </row>
    <row r="15" spans="1:15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0"/>
      <c r="N15" s="5"/>
      <c r="O15" s="5"/>
    </row>
    <row r="16" spans="1:15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1"/>
      <c r="N16" s="7"/>
      <c r="O16" s="7"/>
    </row>
    <row r="17" spans="1:15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1"/>
      <c r="N17" s="7"/>
      <c r="O17" s="7"/>
    </row>
    <row r="18" spans="1:15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1"/>
      <c r="N18" s="7"/>
      <c r="O18" s="7"/>
    </row>
    <row r="19" spans="1:15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1"/>
      <c r="N19" s="7"/>
      <c r="O19" s="7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2010-10-18T00:42:42Z</dcterms:modified>
  <cp:category/>
  <cp:version/>
  <cp:contentType/>
  <cp:contentStatus/>
</cp:coreProperties>
</file>