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按月" sheetId="1" r:id="rId1"/>
  </sheets>
  <definedNames/>
  <calcPr fullCalcOnLoad="1"/>
</workbook>
</file>

<file path=xl/sharedStrings.xml><?xml version="1.0" encoding="utf-8"?>
<sst xmlns="http://schemas.openxmlformats.org/spreadsheetml/2006/main" count="97" uniqueCount="78">
  <si>
    <t>补贴封顶额（元）</t>
  </si>
  <si>
    <t>补贴单价（元）</t>
  </si>
  <si>
    <t>ZD   0310</t>
  </si>
  <si>
    <t>部门</t>
  </si>
  <si>
    <t>姓名</t>
  </si>
  <si>
    <t>工号</t>
  </si>
  <si>
    <t>工作年月</t>
  </si>
  <si>
    <t>进校年月</t>
  </si>
  <si>
    <t>扣减工龄</t>
  </si>
  <si>
    <t>补贴工龄</t>
  </si>
  <si>
    <t>职称    职级</t>
  </si>
  <si>
    <r>
      <t>家庭标准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㎡</t>
    </r>
    <r>
      <rPr>
        <sz val="10"/>
        <color indexed="8"/>
        <rFont val="Times New Roman"/>
        <family val="1"/>
      </rPr>
      <t>)</t>
    </r>
  </si>
  <si>
    <r>
      <t>现住房面积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㎡</t>
    </r>
    <r>
      <rPr>
        <sz val="10"/>
        <color indexed="8"/>
        <rFont val="Times New Roman"/>
        <family val="1"/>
      </rPr>
      <t>)</t>
    </r>
  </si>
  <si>
    <r>
      <t>缺标面积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㎡</t>
    </r>
    <r>
      <rPr>
        <sz val="10"/>
        <color indexed="8"/>
        <rFont val="Times New Roman"/>
        <family val="1"/>
      </rPr>
      <t>)</t>
    </r>
  </si>
  <si>
    <t>档案编号</t>
  </si>
  <si>
    <t>备注</t>
  </si>
  <si>
    <t>汪春梅</t>
  </si>
  <si>
    <t>92977</t>
  </si>
  <si>
    <t>01</t>
  </si>
  <si>
    <t>副高</t>
  </si>
  <si>
    <t>ZS0147</t>
  </si>
  <si>
    <t>苍永宏</t>
  </si>
  <si>
    <t>外语</t>
  </si>
  <si>
    <t>蔡文</t>
  </si>
  <si>
    <t>92896</t>
  </si>
  <si>
    <t>ZS0056</t>
  </si>
  <si>
    <t>夏明亮</t>
  </si>
  <si>
    <t>00</t>
  </si>
  <si>
    <t>机电</t>
  </si>
  <si>
    <t>李旭旦</t>
  </si>
  <si>
    <r>
      <t>0000</t>
    </r>
    <r>
      <rPr>
        <sz val="10"/>
        <color indexed="8"/>
        <rFont val="宋体"/>
        <family val="0"/>
      </rPr>
      <t>9</t>
    </r>
  </si>
  <si>
    <t>中级</t>
  </si>
  <si>
    <t>ZS0081</t>
  </si>
  <si>
    <t>沈烨炜</t>
  </si>
  <si>
    <t>王秀萍</t>
  </si>
  <si>
    <t>02694</t>
  </si>
  <si>
    <r>
      <t>0</t>
    </r>
    <r>
      <rPr>
        <sz val="10"/>
        <color indexed="8"/>
        <rFont val="宋体"/>
        <family val="0"/>
      </rPr>
      <t>3</t>
    </r>
  </si>
  <si>
    <t>张深远</t>
  </si>
  <si>
    <t>刘汉平</t>
  </si>
  <si>
    <t>92783</t>
  </si>
  <si>
    <t>ZS0108</t>
  </si>
  <si>
    <t>项英</t>
  </si>
  <si>
    <t>体育</t>
  </si>
  <si>
    <t>辛爱平</t>
  </si>
  <si>
    <t>92941</t>
  </si>
  <si>
    <t>ZS0109</t>
  </si>
  <si>
    <t>毛红娟</t>
  </si>
  <si>
    <t>卢敏</t>
  </si>
  <si>
    <t>92894</t>
  </si>
  <si>
    <t>99</t>
  </si>
  <si>
    <t>ZS0112</t>
  </si>
  <si>
    <t>朱伊革</t>
  </si>
  <si>
    <t>景晓莺</t>
  </si>
  <si>
    <t>92848</t>
  </si>
  <si>
    <t>97</t>
  </si>
  <si>
    <t>ZS0125</t>
  </si>
  <si>
    <t>张斌</t>
  </si>
  <si>
    <t>宗励</t>
  </si>
  <si>
    <r>
      <t>0</t>
    </r>
    <r>
      <rPr>
        <sz val="10"/>
        <color indexed="8"/>
        <rFont val="宋体"/>
        <family val="0"/>
      </rPr>
      <t>2369</t>
    </r>
  </si>
  <si>
    <t>94</t>
  </si>
  <si>
    <t>ZS0126</t>
  </si>
  <si>
    <t>腾珏沁</t>
  </si>
  <si>
    <t>谈天佳</t>
  </si>
  <si>
    <r>
      <t>00</t>
    </r>
    <r>
      <rPr>
        <sz val="10"/>
        <color indexed="8"/>
        <rFont val="宋体"/>
        <family val="0"/>
      </rPr>
      <t>404</t>
    </r>
  </si>
  <si>
    <t>ZS0128</t>
  </si>
  <si>
    <t>黎松涛</t>
  </si>
  <si>
    <t>98</t>
  </si>
  <si>
    <t>张玮</t>
  </si>
  <si>
    <r>
      <t>0</t>
    </r>
    <r>
      <rPr>
        <sz val="10"/>
        <color indexed="8"/>
        <rFont val="宋体"/>
        <family val="0"/>
      </rPr>
      <t>1095</t>
    </r>
  </si>
  <si>
    <t>副处</t>
  </si>
  <si>
    <t>ZS0153</t>
  </si>
  <si>
    <t>陆金权</t>
  </si>
  <si>
    <t>法政</t>
  </si>
  <si>
    <t>音乐</t>
  </si>
  <si>
    <t>谢晋</t>
  </si>
  <si>
    <t>2004年申请2010年兑取按月制名单（在职双教工）</t>
  </si>
  <si>
    <t>00</t>
  </si>
  <si>
    <r>
      <t xml:space="preserve"> 2010</t>
    </r>
    <r>
      <rPr>
        <sz val="10"/>
        <color indexed="10"/>
        <rFont val="宋体"/>
        <family val="0"/>
      </rPr>
      <t>年兑取</t>
    </r>
    <r>
      <rPr>
        <sz val="10"/>
        <color indexed="10"/>
        <rFont val="宋体"/>
        <family val="0"/>
      </rPr>
      <t>金额（元）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</si>
</sst>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;[Red]0.0"/>
    <numFmt numFmtId="178" formatCode="0;[Red]0"/>
    <numFmt numFmtId="179" formatCode="&quot;￥&quot;#,##0_);\(&quot;￥&quot;#,##0\)"/>
    <numFmt numFmtId="180" formatCode="0.000"/>
    <numFmt numFmtId="181" formatCode="0.0"/>
    <numFmt numFmtId="182" formatCode="#,##0.00_);[Red]\(#,##0.00\)"/>
    <numFmt numFmtId="183" formatCode="#,##0.00_ "/>
    <numFmt numFmtId="184" formatCode="#,##0.00_);\(#,##0.00\)"/>
    <numFmt numFmtId="185" formatCode="#,##0.000_);[Red]\(#,##0.000\)"/>
    <numFmt numFmtId="186" formatCode="#,##0_);[Red]\(#,##0\)"/>
    <numFmt numFmtId="187" formatCode="0_);[Red]\(0\)"/>
  </numFmts>
  <fonts count="11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24"/>
      <name val="黑体"/>
      <family val="0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17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 quotePrefix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6" fontId="4" fillId="0" borderId="1" xfId="0" applyNumberFormat="1" applyFont="1" applyBorder="1" applyAlignment="1">
      <alignment horizontal="center" vertical="center" wrapText="1"/>
    </xf>
    <xf numFmtId="186" fontId="6" fillId="0" borderId="1" xfId="0" applyNumberFormat="1" applyFont="1" applyBorder="1" applyAlignment="1">
      <alignment horizontal="center" vertical="center" wrapText="1"/>
    </xf>
    <xf numFmtId="186" fontId="4" fillId="0" borderId="1" xfId="0" applyNumberFormat="1" applyFont="1" applyBorder="1" applyAlignment="1">
      <alignment horizontal="center"/>
    </xf>
    <xf numFmtId="186" fontId="7" fillId="0" borderId="1" xfId="0" applyNumberFormat="1" applyFont="1" applyBorder="1" applyAlignment="1">
      <alignment horizontal="center"/>
    </xf>
    <xf numFmtId="186" fontId="4" fillId="0" borderId="0" xfId="0" applyNumberFormat="1" applyFont="1" applyAlignment="1">
      <alignment horizontal="center"/>
    </xf>
    <xf numFmtId="186" fontId="7" fillId="0" borderId="0" xfId="0" applyNumberFormat="1" applyFont="1" applyAlignment="1">
      <alignment horizontal="center"/>
    </xf>
    <xf numFmtId="186" fontId="8" fillId="0" borderId="0" xfId="0" applyNumberFormat="1" applyFont="1" applyAlignment="1">
      <alignment horizontal="center"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 topLeftCell="A4">
      <selection activeCell="Q3" sqref="Q3"/>
    </sheetView>
  </sheetViews>
  <sheetFormatPr defaultColWidth="9.00390625" defaultRowHeight="14.25"/>
  <cols>
    <col min="1" max="1" width="7.875" style="0" customWidth="1"/>
    <col min="2" max="3" width="8.375" style="0" customWidth="1"/>
    <col min="4" max="4" width="3.875" style="0" customWidth="1"/>
    <col min="5" max="5" width="4.50390625" style="0" customWidth="1"/>
    <col min="6" max="6" width="3.875" style="0" customWidth="1"/>
    <col min="7" max="7" width="4.00390625" style="0" customWidth="1"/>
    <col min="8" max="8" width="5.875" style="0" customWidth="1"/>
    <col min="9" max="9" width="6.75390625" style="0" customWidth="1"/>
    <col min="10" max="10" width="5.00390625" style="0" customWidth="1"/>
    <col min="11" max="11" width="5.25390625" style="0" customWidth="1"/>
    <col min="12" max="12" width="5.875" style="0" customWidth="1"/>
    <col min="13" max="13" width="8.125" style="25" customWidth="1"/>
    <col min="14" max="14" width="10.875" style="26" customWidth="1"/>
    <col min="15" max="15" width="9.375" style="0" customWidth="1"/>
    <col min="16" max="16" width="10.75390625" style="0" customWidth="1"/>
  </cols>
  <sheetData>
    <row r="1" spans="1:16" ht="57" customHeight="1">
      <c r="A1" s="31" t="s">
        <v>75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20" ht="43.5" customHeight="1">
      <c r="A2" s="2" t="s">
        <v>3</v>
      </c>
      <c r="B2" s="2" t="s">
        <v>4</v>
      </c>
      <c r="C2" s="2" t="s">
        <v>5</v>
      </c>
      <c r="D2" s="2" t="s">
        <v>6</v>
      </c>
      <c r="E2" s="3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</v>
      </c>
      <c r="M2" s="18" t="s">
        <v>0</v>
      </c>
      <c r="N2" s="19" t="s">
        <v>77</v>
      </c>
      <c r="O2" s="2" t="s">
        <v>14</v>
      </c>
      <c r="P2" s="2" t="s">
        <v>15</v>
      </c>
      <c r="Q2" s="4"/>
      <c r="R2" s="27"/>
      <c r="S2" s="27"/>
      <c r="T2" s="27"/>
    </row>
    <row r="3" spans="1:20" s="1" customFormat="1" ht="19.5" customHeight="1">
      <c r="A3" s="5" t="s">
        <v>28</v>
      </c>
      <c r="B3" s="5" t="s">
        <v>16</v>
      </c>
      <c r="C3" s="6" t="s">
        <v>17</v>
      </c>
      <c r="D3" s="5">
        <v>91</v>
      </c>
      <c r="E3" s="7" t="s">
        <v>18</v>
      </c>
      <c r="F3" s="5"/>
      <c r="G3" s="5">
        <f>2*99-(D3+D4)-(F3+F4)</f>
        <v>18</v>
      </c>
      <c r="H3" s="5" t="s">
        <v>19</v>
      </c>
      <c r="I3" s="5">
        <v>57.5</v>
      </c>
      <c r="J3" s="5">
        <v>0</v>
      </c>
      <c r="K3" s="5">
        <f>I3-J3</f>
        <v>57.5</v>
      </c>
      <c r="L3" s="5">
        <f>1250+(15*G3)</f>
        <v>1520</v>
      </c>
      <c r="M3" s="20">
        <f>INT(L3*K3+0.5)</f>
        <v>87400</v>
      </c>
      <c r="N3" s="21">
        <v>14743</v>
      </c>
      <c r="O3" s="5" t="s">
        <v>20</v>
      </c>
      <c r="P3" s="8"/>
      <c r="Q3" s="4"/>
      <c r="R3" s="28"/>
      <c r="S3" s="28"/>
      <c r="T3" s="28"/>
    </row>
    <row r="4" spans="1:20" s="1" customFormat="1" ht="19.5" customHeight="1">
      <c r="A4" s="5"/>
      <c r="B4" s="5" t="s">
        <v>21</v>
      </c>
      <c r="C4" s="5"/>
      <c r="D4" s="5">
        <v>89</v>
      </c>
      <c r="E4" s="7" t="s">
        <v>18</v>
      </c>
      <c r="F4" s="5"/>
      <c r="G4" s="5"/>
      <c r="H4" s="5"/>
      <c r="I4" s="5"/>
      <c r="J4" s="5"/>
      <c r="K4" s="5"/>
      <c r="L4" s="5"/>
      <c r="M4" s="20"/>
      <c r="N4" s="21"/>
      <c r="O4" s="5"/>
      <c r="P4" s="5"/>
      <c r="Q4" s="4"/>
      <c r="R4" s="28"/>
      <c r="S4" s="28"/>
      <c r="T4" s="28"/>
    </row>
    <row r="5" spans="1:20" s="1" customFormat="1" ht="19.5" customHeight="1">
      <c r="A5" s="5" t="s">
        <v>28</v>
      </c>
      <c r="B5" s="5" t="s">
        <v>23</v>
      </c>
      <c r="C5" s="6" t="s">
        <v>24</v>
      </c>
      <c r="D5" s="5">
        <v>94</v>
      </c>
      <c r="E5" s="7">
        <v>99</v>
      </c>
      <c r="F5" s="5"/>
      <c r="G5" s="5">
        <f>2*99-(D5+D6)-(F5+F6)</f>
        <v>10</v>
      </c>
      <c r="H5" s="5" t="s">
        <v>19</v>
      </c>
      <c r="I5" s="5">
        <v>95</v>
      </c>
      <c r="J5" s="5">
        <v>0</v>
      </c>
      <c r="K5" s="5">
        <f>I5-J5</f>
        <v>95</v>
      </c>
      <c r="L5" s="5">
        <f>1250+(15*G5)</f>
        <v>1400</v>
      </c>
      <c r="M5" s="20">
        <f>INT(L5*K5+0.5)</f>
        <v>133000</v>
      </c>
      <c r="N5" s="21">
        <v>14443</v>
      </c>
      <c r="O5" s="8" t="s">
        <v>25</v>
      </c>
      <c r="P5" s="5"/>
      <c r="Q5" s="4"/>
      <c r="R5" s="28"/>
      <c r="S5" s="28"/>
      <c r="T5" s="28"/>
    </row>
    <row r="6" spans="1:20" s="1" customFormat="1" ht="19.5" customHeight="1">
      <c r="A6" s="5"/>
      <c r="B6" s="5" t="s">
        <v>26</v>
      </c>
      <c r="C6" s="5"/>
      <c r="D6" s="5">
        <v>94</v>
      </c>
      <c r="E6" s="7" t="s">
        <v>27</v>
      </c>
      <c r="F6" s="5"/>
      <c r="G6" s="5"/>
      <c r="H6" s="5"/>
      <c r="I6" s="5"/>
      <c r="J6" s="5"/>
      <c r="K6" s="5"/>
      <c r="L6" s="5"/>
      <c r="M6" s="20"/>
      <c r="N6" s="21"/>
      <c r="O6" s="8"/>
      <c r="P6" s="5"/>
      <c r="Q6" s="4"/>
      <c r="R6" s="28"/>
      <c r="S6" s="28"/>
      <c r="T6" s="28"/>
    </row>
    <row r="7" spans="1:20" ht="19.5" customHeight="1">
      <c r="A7" s="5" t="s">
        <v>72</v>
      </c>
      <c r="B7" s="5" t="s">
        <v>29</v>
      </c>
      <c r="C7" s="9" t="s">
        <v>30</v>
      </c>
      <c r="D7" s="5">
        <v>95</v>
      </c>
      <c r="E7" s="7">
        <v>95</v>
      </c>
      <c r="F7" s="5"/>
      <c r="G7" s="5">
        <f>2*99-(D7+D8)-(F7+F8)</f>
        <v>4</v>
      </c>
      <c r="H7" s="5" t="s">
        <v>31</v>
      </c>
      <c r="I7" s="5">
        <v>75</v>
      </c>
      <c r="J7" s="5">
        <v>20</v>
      </c>
      <c r="K7" s="5">
        <f>I7-J7</f>
        <v>55</v>
      </c>
      <c r="L7" s="5">
        <f>1250+(15*G7)</f>
        <v>1310</v>
      </c>
      <c r="M7" s="20">
        <f>INT(L7*K7+0.5)</f>
        <v>72050</v>
      </c>
      <c r="N7" s="21">
        <v>13165</v>
      </c>
      <c r="O7" s="5" t="s">
        <v>32</v>
      </c>
      <c r="P7" s="5"/>
      <c r="Q7" s="4"/>
      <c r="R7" s="27"/>
      <c r="S7" s="27"/>
      <c r="T7" s="27"/>
    </row>
    <row r="8" spans="1:20" ht="19.5" customHeight="1">
      <c r="A8" s="5"/>
      <c r="B8" s="10" t="s">
        <v>33</v>
      </c>
      <c r="C8" s="5"/>
      <c r="D8" s="5">
        <v>99</v>
      </c>
      <c r="E8" s="7">
        <v>99</v>
      </c>
      <c r="F8" s="5"/>
      <c r="G8" s="5"/>
      <c r="H8" s="5"/>
      <c r="I8" s="5"/>
      <c r="J8" s="5"/>
      <c r="K8" s="5"/>
      <c r="L8" s="5"/>
      <c r="M8" s="20"/>
      <c r="N8" s="21"/>
      <c r="O8" s="5"/>
      <c r="P8" s="5"/>
      <c r="Q8" s="4"/>
      <c r="R8" s="27"/>
      <c r="S8" s="27"/>
      <c r="T8" s="27"/>
    </row>
    <row r="9" spans="1:20" s="1" customFormat="1" ht="19.5" customHeight="1">
      <c r="A9" s="29" t="s">
        <v>72</v>
      </c>
      <c r="B9" s="11" t="s">
        <v>34</v>
      </c>
      <c r="C9" s="12" t="s">
        <v>35</v>
      </c>
      <c r="D9" s="13">
        <v>89</v>
      </c>
      <c r="E9" s="14" t="s">
        <v>36</v>
      </c>
      <c r="F9" s="13"/>
      <c r="G9" s="5">
        <f>2*99-(D9+D10)-(F9+F10)</f>
        <v>22</v>
      </c>
      <c r="H9" s="11" t="s">
        <v>31</v>
      </c>
      <c r="I9" s="11">
        <v>47.5</v>
      </c>
      <c r="J9" s="11">
        <v>0</v>
      </c>
      <c r="K9" s="15">
        <f>I9-J9</f>
        <v>47.5</v>
      </c>
      <c r="L9" s="15">
        <f>1250+15*G9</f>
        <v>1580</v>
      </c>
      <c r="M9" s="20">
        <f>INT(L9*K9+0.5)</f>
        <v>75050</v>
      </c>
      <c r="N9" s="21">
        <v>12643</v>
      </c>
      <c r="O9" s="15" t="s">
        <v>2</v>
      </c>
      <c r="P9" s="15"/>
      <c r="Q9" s="4"/>
      <c r="R9" s="28"/>
      <c r="S9" s="28"/>
      <c r="T9" s="28"/>
    </row>
    <row r="10" spans="1:20" s="1" customFormat="1" ht="19.5" customHeight="1">
      <c r="A10" s="5"/>
      <c r="B10" s="10" t="s">
        <v>37</v>
      </c>
      <c r="C10" s="5"/>
      <c r="D10" s="5">
        <v>87</v>
      </c>
      <c r="E10" s="7"/>
      <c r="F10" s="5"/>
      <c r="G10" s="5"/>
      <c r="H10" s="5"/>
      <c r="I10" s="5"/>
      <c r="J10" s="5"/>
      <c r="K10" s="5"/>
      <c r="L10" s="5"/>
      <c r="M10" s="20"/>
      <c r="N10" s="21"/>
      <c r="O10" s="5"/>
      <c r="P10" s="5"/>
      <c r="Q10" s="4"/>
      <c r="R10" s="28"/>
      <c r="S10" s="28"/>
      <c r="T10" s="28"/>
    </row>
    <row r="11" spans="1:20" ht="19.5" customHeight="1">
      <c r="A11" s="5" t="s">
        <v>42</v>
      </c>
      <c r="B11" s="5" t="s">
        <v>38</v>
      </c>
      <c r="C11" s="6" t="s">
        <v>39</v>
      </c>
      <c r="D11" s="5">
        <v>95</v>
      </c>
      <c r="E11" s="7">
        <v>95</v>
      </c>
      <c r="F11" s="5"/>
      <c r="G11" s="5">
        <f>2*99-(D11+D12)-(F11+F12)</f>
        <v>7</v>
      </c>
      <c r="H11" s="5" t="s">
        <v>31</v>
      </c>
      <c r="I11" s="5">
        <v>75</v>
      </c>
      <c r="J11" s="5">
        <v>0</v>
      </c>
      <c r="K11" s="5">
        <f>I11-J11</f>
        <v>75</v>
      </c>
      <c r="L11" s="5">
        <f>1250+(15*G11)</f>
        <v>1355</v>
      </c>
      <c r="M11" s="20">
        <f>INT(L11*K11+0.5)</f>
        <v>101625</v>
      </c>
      <c r="N11" s="21">
        <v>12557</v>
      </c>
      <c r="O11" s="5" t="s">
        <v>40</v>
      </c>
      <c r="P11" s="5"/>
      <c r="Q11" s="4"/>
      <c r="R11" s="27"/>
      <c r="S11" s="27"/>
      <c r="T11" s="27"/>
    </row>
    <row r="12" spans="1:20" ht="19.5" customHeight="1">
      <c r="A12" s="5"/>
      <c r="B12" s="5" t="s">
        <v>41</v>
      </c>
      <c r="C12" s="5"/>
      <c r="D12" s="5">
        <v>96</v>
      </c>
      <c r="E12" s="7">
        <v>96</v>
      </c>
      <c r="F12" s="5"/>
      <c r="G12" s="5"/>
      <c r="H12" s="5"/>
      <c r="I12" s="5"/>
      <c r="J12" s="5"/>
      <c r="K12" s="5"/>
      <c r="L12" s="5"/>
      <c r="M12" s="20"/>
      <c r="N12" s="21"/>
      <c r="O12" s="5"/>
      <c r="P12" s="5"/>
      <c r="Q12" s="4"/>
      <c r="R12" s="27"/>
      <c r="S12" s="27"/>
      <c r="T12" s="27"/>
    </row>
    <row r="13" spans="1:20" s="1" customFormat="1" ht="19.5" customHeight="1">
      <c r="A13" s="5" t="s">
        <v>42</v>
      </c>
      <c r="B13" s="5" t="s">
        <v>43</v>
      </c>
      <c r="C13" s="6" t="s">
        <v>44</v>
      </c>
      <c r="D13" s="5">
        <v>88</v>
      </c>
      <c r="E13" s="7" t="s">
        <v>27</v>
      </c>
      <c r="F13" s="5"/>
      <c r="G13" s="5">
        <f>2*99-(D13+D14)-(F13+F14)</f>
        <v>22</v>
      </c>
      <c r="H13" s="5" t="s">
        <v>19</v>
      </c>
      <c r="I13" s="5">
        <v>57.5</v>
      </c>
      <c r="J13" s="5">
        <v>0</v>
      </c>
      <c r="K13" s="5">
        <f>I13-J13</f>
        <v>57.5</v>
      </c>
      <c r="L13" s="5">
        <f>1250+(15*G13)</f>
        <v>1580</v>
      </c>
      <c r="M13" s="20">
        <f>INT(L13*K13+0.5)</f>
        <v>90850</v>
      </c>
      <c r="N13" s="21">
        <v>15043</v>
      </c>
      <c r="O13" s="5" t="s">
        <v>45</v>
      </c>
      <c r="P13" s="8"/>
      <c r="Q13" s="4"/>
      <c r="R13" s="28"/>
      <c r="S13" s="28"/>
      <c r="T13" s="28"/>
    </row>
    <row r="14" spans="1:20" s="1" customFormat="1" ht="19.5" customHeight="1">
      <c r="A14" s="5"/>
      <c r="B14" s="5" t="s">
        <v>46</v>
      </c>
      <c r="C14" s="5"/>
      <c r="D14" s="5">
        <v>88</v>
      </c>
      <c r="E14" s="16" t="s">
        <v>76</v>
      </c>
      <c r="F14" s="5"/>
      <c r="G14" s="5"/>
      <c r="H14" s="5"/>
      <c r="I14" s="5"/>
      <c r="J14" s="5"/>
      <c r="K14" s="5"/>
      <c r="L14" s="5"/>
      <c r="M14" s="20"/>
      <c r="N14" s="21"/>
      <c r="O14" s="5"/>
      <c r="P14" s="5"/>
      <c r="Q14" s="4"/>
      <c r="R14" s="28"/>
      <c r="S14" s="28"/>
      <c r="T14" s="28"/>
    </row>
    <row r="15" spans="1:20" s="1" customFormat="1" ht="19.5" customHeight="1">
      <c r="A15" s="5" t="s">
        <v>22</v>
      </c>
      <c r="B15" s="5" t="s">
        <v>47</v>
      </c>
      <c r="C15" s="6" t="s">
        <v>48</v>
      </c>
      <c r="D15" s="5">
        <v>94</v>
      </c>
      <c r="E15" s="7" t="s">
        <v>49</v>
      </c>
      <c r="F15" s="5"/>
      <c r="G15" s="5">
        <f>2*99-(D15+D16)-(F15+F16)</f>
        <v>17</v>
      </c>
      <c r="H15" s="5" t="s">
        <v>19</v>
      </c>
      <c r="I15" s="5">
        <v>95</v>
      </c>
      <c r="J15" s="5">
        <v>0</v>
      </c>
      <c r="K15" s="5">
        <f>I15-J15</f>
        <v>95</v>
      </c>
      <c r="L15" s="5">
        <f>1250+(15*G15)</f>
        <v>1505</v>
      </c>
      <c r="M15" s="20">
        <f>INT(L15*K15+0.5)</f>
        <v>142975</v>
      </c>
      <c r="N15" s="21">
        <v>17100</v>
      </c>
      <c r="O15" s="5" t="s">
        <v>50</v>
      </c>
      <c r="P15" s="8"/>
      <c r="Q15" s="4"/>
      <c r="R15" s="28"/>
      <c r="S15" s="28"/>
      <c r="T15" s="28"/>
    </row>
    <row r="16" spans="1:20" s="1" customFormat="1" ht="19.5" customHeight="1">
      <c r="A16" s="5"/>
      <c r="B16" s="5" t="s">
        <v>51</v>
      </c>
      <c r="C16" s="5"/>
      <c r="D16" s="5">
        <v>87</v>
      </c>
      <c r="E16" s="16" t="s">
        <v>27</v>
      </c>
      <c r="F16" s="5"/>
      <c r="G16" s="5"/>
      <c r="H16" s="5"/>
      <c r="I16" s="5"/>
      <c r="J16" s="5"/>
      <c r="K16" s="5"/>
      <c r="L16" s="5"/>
      <c r="M16" s="20"/>
      <c r="N16" s="21"/>
      <c r="O16" s="5"/>
      <c r="P16" s="5"/>
      <c r="Q16" s="4"/>
      <c r="R16" s="28"/>
      <c r="S16" s="28"/>
      <c r="T16" s="28"/>
    </row>
    <row r="17" spans="1:20" ht="19.5" customHeight="1">
      <c r="A17" s="5" t="s">
        <v>22</v>
      </c>
      <c r="B17" s="5" t="s">
        <v>52</v>
      </c>
      <c r="C17" s="6" t="s">
        <v>53</v>
      </c>
      <c r="D17" s="5">
        <v>97</v>
      </c>
      <c r="E17" s="16" t="s">
        <v>54</v>
      </c>
      <c r="F17" s="5"/>
      <c r="G17" s="5">
        <f>2*99-(D17+D18)-(F17+F18)</f>
        <v>6</v>
      </c>
      <c r="H17" s="5" t="s">
        <v>31</v>
      </c>
      <c r="I17" s="5">
        <v>75</v>
      </c>
      <c r="J17" s="5">
        <v>0</v>
      </c>
      <c r="K17" s="5">
        <f>I17-J17</f>
        <v>75</v>
      </c>
      <c r="L17" s="5">
        <f>1250+(15*G17)</f>
        <v>1340</v>
      </c>
      <c r="M17" s="20">
        <f>INT(L17*K17+0.5)</f>
        <v>100500</v>
      </c>
      <c r="N17" s="21">
        <v>12257</v>
      </c>
      <c r="O17" s="5" t="s">
        <v>55</v>
      </c>
      <c r="P17" s="5"/>
      <c r="Q17" s="4"/>
      <c r="R17" s="27"/>
      <c r="S17" s="27"/>
      <c r="T17" s="27"/>
    </row>
    <row r="18" spans="1:20" ht="19.5" customHeight="1">
      <c r="A18" s="5"/>
      <c r="B18" s="5" t="s">
        <v>56</v>
      </c>
      <c r="C18" s="5"/>
      <c r="D18" s="5">
        <v>95</v>
      </c>
      <c r="E18" s="16" t="s">
        <v>49</v>
      </c>
      <c r="F18" s="5"/>
      <c r="G18" s="5"/>
      <c r="H18" s="5"/>
      <c r="I18" s="5"/>
      <c r="J18" s="5"/>
      <c r="K18" s="5"/>
      <c r="L18" s="5"/>
      <c r="M18" s="20"/>
      <c r="N18" s="21"/>
      <c r="O18" s="5"/>
      <c r="P18" s="5"/>
      <c r="Q18" s="4"/>
      <c r="R18" s="27"/>
      <c r="S18" s="27"/>
      <c r="T18" s="27"/>
    </row>
    <row r="19" spans="1:20" s="1" customFormat="1" ht="19.5" customHeight="1">
      <c r="A19" s="5" t="s">
        <v>73</v>
      </c>
      <c r="B19" s="5" t="s">
        <v>57</v>
      </c>
      <c r="C19" s="9" t="s">
        <v>58</v>
      </c>
      <c r="D19" s="8">
        <v>94</v>
      </c>
      <c r="E19" s="16" t="s">
        <v>59</v>
      </c>
      <c r="F19" s="5"/>
      <c r="G19" s="5">
        <f>2*99-(D19+D20)-(F19+F20)</f>
        <v>10</v>
      </c>
      <c r="H19" s="5" t="s">
        <v>19</v>
      </c>
      <c r="I19" s="5">
        <v>95</v>
      </c>
      <c r="J19" s="5">
        <v>20</v>
      </c>
      <c r="K19" s="5">
        <f>I19-J19</f>
        <v>75</v>
      </c>
      <c r="L19" s="5">
        <f>1250+(15*G19)</f>
        <v>1400</v>
      </c>
      <c r="M19" s="20">
        <f>INT(L19*K19+0.5)</f>
        <v>105000</v>
      </c>
      <c r="N19" s="21">
        <v>14357</v>
      </c>
      <c r="O19" s="5" t="s">
        <v>60</v>
      </c>
      <c r="P19" s="5"/>
      <c r="Q19" s="4"/>
      <c r="R19" s="28"/>
      <c r="S19" s="28"/>
      <c r="T19" s="28"/>
    </row>
    <row r="20" spans="1:20" s="1" customFormat="1" ht="19.5" customHeight="1">
      <c r="A20" s="5"/>
      <c r="B20" s="5" t="s">
        <v>61</v>
      </c>
      <c r="C20" s="5"/>
      <c r="D20" s="5">
        <v>94</v>
      </c>
      <c r="E20" s="16" t="s">
        <v>59</v>
      </c>
      <c r="F20" s="5"/>
      <c r="G20" s="5"/>
      <c r="H20" s="5"/>
      <c r="I20" s="5"/>
      <c r="J20" s="5"/>
      <c r="K20" s="5"/>
      <c r="L20" s="5"/>
      <c r="M20" s="20"/>
      <c r="N20" s="21"/>
      <c r="O20" s="5"/>
      <c r="P20" s="5"/>
      <c r="Q20" s="4"/>
      <c r="R20" s="28"/>
      <c r="S20" s="28"/>
      <c r="T20" s="28"/>
    </row>
    <row r="21" spans="1:20" ht="19.5" customHeight="1">
      <c r="A21" s="5" t="s">
        <v>73</v>
      </c>
      <c r="B21" s="5" t="s">
        <v>62</v>
      </c>
      <c r="C21" s="9" t="s">
        <v>63</v>
      </c>
      <c r="D21" s="5">
        <v>97</v>
      </c>
      <c r="E21" s="16" t="s">
        <v>54</v>
      </c>
      <c r="F21" s="5"/>
      <c r="G21" s="5">
        <f>2*99-(D21+D22)-(F21+F22)</f>
        <v>9</v>
      </c>
      <c r="H21" s="5" t="s">
        <v>31</v>
      </c>
      <c r="I21" s="5">
        <v>75</v>
      </c>
      <c r="J21" s="5">
        <v>20</v>
      </c>
      <c r="K21" s="5">
        <f>I21-J21</f>
        <v>55</v>
      </c>
      <c r="L21" s="5">
        <f>1250+(15*G21)</f>
        <v>1385</v>
      </c>
      <c r="M21" s="20">
        <f>INT(L21*K21+0.5)</f>
        <v>76175</v>
      </c>
      <c r="N21" s="21">
        <v>12214</v>
      </c>
      <c r="O21" s="5" t="s">
        <v>64</v>
      </c>
      <c r="P21" s="5"/>
      <c r="Q21" s="4"/>
      <c r="R21" s="27"/>
      <c r="S21" s="27"/>
      <c r="T21" s="27"/>
    </row>
    <row r="22" spans="1:20" ht="19.5" customHeight="1">
      <c r="A22" s="5"/>
      <c r="B22" s="5" t="s">
        <v>65</v>
      </c>
      <c r="C22" s="5"/>
      <c r="D22" s="5">
        <v>92</v>
      </c>
      <c r="E22" s="16" t="s">
        <v>66</v>
      </c>
      <c r="F22" s="5"/>
      <c r="G22" s="5"/>
      <c r="H22" s="5"/>
      <c r="I22" s="5"/>
      <c r="J22" s="5"/>
      <c r="K22" s="5"/>
      <c r="L22" s="5"/>
      <c r="M22" s="20"/>
      <c r="N22" s="21"/>
      <c r="O22" s="5"/>
      <c r="P22" s="5"/>
      <c r="Q22" s="4"/>
      <c r="R22" s="27"/>
      <c r="S22" s="27"/>
      <c r="T22" s="27"/>
    </row>
    <row r="23" spans="1:20" s="1" customFormat="1" ht="19.5" customHeight="1">
      <c r="A23" s="5" t="s">
        <v>74</v>
      </c>
      <c r="B23" s="5" t="s">
        <v>67</v>
      </c>
      <c r="C23" s="9" t="s">
        <v>68</v>
      </c>
      <c r="D23" s="5">
        <v>96</v>
      </c>
      <c r="E23" s="7">
        <v>96</v>
      </c>
      <c r="F23" s="5"/>
      <c r="G23" s="5">
        <f>2*99-(D23+D24)-(F23+F24)</f>
        <v>7</v>
      </c>
      <c r="H23" s="5" t="s">
        <v>69</v>
      </c>
      <c r="I23" s="5">
        <v>85</v>
      </c>
      <c r="J23" s="5">
        <v>20</v>
      </c>
      <c r="K23" s="5">
        <f>I23-J23</f>
        <v>65</v>
      </c>
      <c r="L23" s="5">
        <f>1250+(15*G23)</f>
        <v>1355</v>
      </c>
      <c r="M23" s="20">
        <f>INT(L23*K23+0.5)</f>
        <v>88075</v>
      </c>
      <c r="N23" s="21">
        <v>13757</v>
      </c>
      <c r="O23" s="8" t="s">
        <v>70</v>
      </c>
      <c r="P23" s="5"/>
      <c r="Q23" s="4"/>
      <c r="R23" s="28"/>
      <c r="S23" s="28"/>
      <c r="T23" s="28"/>
    </row>
    <row r="24" spans="1:20" s="1" customFormat="1" ht="19.5" customHeight="1">
      <c r="A24" s="5"/>
      <c r="B24" s="5" t="s">
        <v>71</v>
      </c>
      <c r="C24" s="5"/>
      <c r="D24" s="5">
        <v>95</v>
      </c>
      <c r="E24" s="7">
        <v>95</v>
      </c>
      <c r="F24" s="5"/>
      <c r="G24" s="5"/>
      <c r="H24" s="5"/>
      <c r="I24" s="5"/>
      <c r="J24" s="5"/>
      <c r="K24" s="5"/>
      <c r="L24" s="5"/>
      <c r="M24" s="20"/>
      <c r="N24" s="21"/>
      <c r="O24" s="5"/>
      <c r="P24" s="5"/>
      <c r="Q24" s="4"/>
      <c r="R24" s="28"/>
      <c r="S24" s="28"/>
      <c r="T24" s="28"/>
    </row>
    <row r="25" spans="1:20" ht="19.5" customHeight="1">
      <c r="A25" s="3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2"/>
      <c r="N25" s="23"/>
      <c r="O25" s="4"/>
      <c r="P25" s="4"/>
      <c r="Q25" s="4"/>
      <c r="R25" s="27"/>
      <c r="S25" s="27"/>
      <c r="T25" s="27"/>
    </row>
    <row r="26" spans="1:20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4"/>
      <c r="N26" s="23"/>
      <c r="O26" s="17"/>
      <c r="P26" s="17"/>
      <c r="Q26" s="17"/>
      <c r="R26" s="27"/>
      <c r="S26" s="27"/>
      <c r="T26" s="27"/>
    </row>
    <row r="27" spans="1:20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4"/>
      <c r="N27" s="23"/>
      <c r="O27" s="17"/>
      <c r="P27" s="17"/>
      <c r="Q27" s="17"/>
      <c r="R27" s="27"/>
      <c r="S27" s="27"/>
      <c r="T27" s="27"/>
    </row>
    <row r="28" spans="1:20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4"/>
      <c r="N28" s="23"/>
      <c r="O28" s="17"/>
      <c r="P28" s="17"/>
      <c r="Q28" s="17"/>
      <c r="R28" s="27"/>
      <c r="S28" s="27"/>
      <c r="T28" s="27"/>
    </row>
    <row r="29" spans="1:20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4"/>
      <c r="N29" s="23"/>
      <c r="O29" s="17"/>
      <c r="P29" s="17"/>
      <c r="Q29" s="17"/>
      <c r="R29" s="27"/>
      <c r="S29" s="27"/>
      <c r="T29" s="27"/>
    </row>
    <row r="30" spans="1:20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4"/>
      <c r="N30" s="23"/>
      <c r="O30" s="17"/>
      <c r="P30" s="17"/>
      <c r="Q30" s="17"/>
      <c r="R30" s="27"/>
      <c r="S30" s="27"/>
      <c r="T30" s="27"/>
    </row>
    <row r="31" spans="1:20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4"/>
      <c r="N31" s="23"/>
      <c r="O31" s="17"/>
      <c r="P31" s="17"/>
      <c r="Q31" s="17"/>
      <c r="R31" s="27"/>
      <c r="S31" s="27"/>
      <c r="T31" s="27"/>
    </row>
    <row r="32" spans="1:17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4"/>
      <c r="N32" s="23"/>
      <c r="O32" s="17"/>
      <c r="P32" s="17"/>
      <c r="Q32" s="17"/>
    </row>
    <row r="33" spans="1:17" ht="19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4"/>
      <c r="N33" s="23"/>
      <c r="O33" s="17"/>
      <c r="P33" s="17"/>
      <c r="Q33" s="17"/>
    </row>
    <row r="34" spans="1:17" ht="19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4"/>
      <c r="N34" s="23"/>
      <c r="O34" s="17"/>
      <c r="P34" s="17"/>
      <c r="Q34" s="17"/>
    </row>
    <row r="35" spans="1:17" ht="19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4"/>
      <c r="N35" s="23"/>
      <c r="O35" s="17"/>
      <c r="P35" s="17"/>
      <c r="Q35" s="17"/>
    </row>
    <row r="36" spans="1:17" ht="19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4"/>
      <c r="N36" s="23"/>
      <c r="O36" s="17"/>
      <c r="P36" s="17"/>
      <c r="Q36" s="17"/>
    </row>
    <row r="37" spans="1:17" ht="19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24"/>
      <c r="N37" s="23"/>
      <c r="O37" s="17"/>
      <c r="P37" s="17"/>
      <c r="Q37" s="17"/>
    </row>
    <row r="38" spans="1:17" ht="19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4"/>
      <c r="N38" s="23"/>
      <c r="O38" s="17"/>
      <c r="P38" s="17"/>
      <c r="Q38" s="17"/>
    </row>
    <row r="39" spans="1:17" ht="19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24"/>
      <c r="N39" s="23"/>
      <c r="O39" s="17"/>
      <c r="P39" s="17"/>
      <c r="Q39" s="17"/>
    </row>
    <row r="40" spans="1:17" ht="19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24"/>
      <c r="N40" s="23"/>
      <c r="O40" s="17"/>
      <c r="P40" s="17"/>
      <c r="Q40" s="17"/>
    </row>
    <row r="41" spans="1:17" ht="19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24"/>
      <c r="N41" s="23"/>
      <c r="O41" s="17"/>
      <c r="P41" s="17"/>
      <c r="Q41" s="17"/>
    </row>
    <row r="42" spans="1:17" ht="19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24"/>
      <c r="N42" s="23"/>
      <c r="O42" s="17"/>
      <c r="P42" s="17"/>
      <c r="Q42" s="17"/>
    </row>
    <row r="43" spans="1:17" ht="19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24"/>
      <c r="N43" s="23"/>
      <c r="O43" s="17"/>
      <c r="P43" s="17"/>
      <c r="Q43" s="17"/>
    </row>
  </sheetData>
  <mergeCells count="1">
    <mergeCell ref="A1:P1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2009-08-26T01:05:25Z</cp:lastPrinted>
  <dcterms:created xsi:type="dcterms:W3CDTF">1996-12-17T01:32:42Z</dcterms:created>
  <dcterms:modified xsi:type="dcterms:W3CDTF">2010-10-18T00:30:22Z</dcterms:modified>
  <cp:category/>
  <cp:version/>
  <cp:contentType/>
  <cp:contentStatus/>
</cp:coreProperties>
</file>