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平均制（单教工）" sheetId="1" r:id="rId1"/>
    <sheet name="双职工" sheetId="2" r:id="rId2"/>
  </sheets>
  <definedNames/>
  <calcPr fullCalcOnLoad="1"/>
</workbook>
</file>

<file path=xl/sharedStrings.xml><?xml version="1.0" encoding="utf-8"?>
<sst xmlns="http://schemas.openxmlformats.org/spreadsheetml/2006/main" count="139" uniqueCount="123">
  <si>
    <t>部门</t>
  </si>
  <si>
    <t>姓名</t>
  </si>
  <si>
    <t>工号</t>
  </si>
  <si>
    <t>婚姻状况</t>
  </si>
  <si>
    <t>工作年份</t>
  </si>
  <si>
    <t>进校年月</t>
  </si>
  <si>
    <t>扣减工龄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</si>
  <si>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</si>
  <si>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</si>
  <si>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</si>
  <si>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</si>
  <si>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</si>
  <si>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</si>
  <si>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</si>
  <si>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</si>
  <si>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</si>
  <si>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已</t>
  </si>
  <si>
    <t>后勤</t>
  </si>
  <si>
    <t>王福平</t>
  </si>
  <si>
    <t>高级工</t>
  </si>
  <si>
    <t>机关</t>
  </si>
  <si>
    <t>初级</t>
  </si>
  <si>
    <t>外语</t>
  </si>
  <si>
    <t>中级</t>
  </si>
  <si>
    <t>旅游</t>
  </si>
  <si>
    <t>副高</t>
  </si>
  <si>
    <t>图书馆</t>
  </si>
  <si>
    <t>法政</t>
  </si>
  <si>
    <t>吴伟祥</t>
  </si>
  <si>
    <t>王铁梅</t>
  </si>
  <si>
    <t>朱敏</t>
  </si>
  <si>
    <t>柳宗奎</t>
  </si>
  <si>
    <t>秦中林</t>
  </si>
  <si>
    <t>对外</t>
  </si>
  <si>
    <t>方绪军</t>
  </si>
  <si>
    <t>人文</t>
  </si>
  <si>
    <t>徐阳</t>
  </si>
  <si>
    <t>商学院</t>
  </si>
  <si>
    <t>姚小远</t>
  </si>
  <si>
    <t>吴伟民</t>
  </si>
  <si>
    <t>02562</t>
  </si>
  <si>
    <t xml:space="preserve">中级 </t>
  </si>
  <si>
    <t>接待中心</t>
  </si>
  <si>
    <t>马杰</t>
  </si>
  <si>
    <t>正科</t>
  </si>
  <si>
    <t>叶德宝</t>
  </si>
  <si>
    <t>01689</t>
  </si>
  <si>
    <t>孙吉信</t>
  </si>
  <si>
    <t>教科</t>
  </si>
  <si>
    <t>丁念金</t>
  </si>
  <si>
    <t>01182</t>
  </si>
  <si>
    <t>正高</t>
  </si>
  <si>
    <t>01632</t>
  </si>
  <si>
    <t>00064</t>
  </si>
  <si>
    <t>00094</t>
  </si>
  <si>
    <t>02029</t>
  </si>
  <si>
    <t>92911</t>
  </si>
  <si>
    <t>00187</t>
  </si>
  <si>
    <t>01404</t>
  </si>
  <si>
    <t>02736</t>
  </si>
  <si>
    <t>03076</t>
  </si>
  <si>
    <t>00257</t>
  </si>
  <si>
    <t>00060</t>
  </si>
  <si>
    <t>92937</t>
  </si>
  <si>
    <t>01316</t>
  </si>
  <si>
    <t>01363</t>
  </si>
  <si>
    <t>03107</t>
  </si>
  <si>
    <t>部门</t>
  </si>
  <si>
    <t>姓名</t>
  </si>
  <si>
    <t>工号</t>
  </si>
  <si>
    <t>工作年份</t>
  </si>
  <si>
    <t>扣减工龄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</si>
  <si>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</si>
  <si>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</si>
  <si>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</si>
  <si>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</si>
  <si>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</si>
  <si>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</si>
  <si>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</si>
  <si>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</si>
  <si>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</si>
  <si>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校医院</t>
  </si>
  <si>
    <t>罗筱媛</t>
  </si>
  <si>
    <t>中级</t>
  </si>
  <si>
    <t>数理</t>
  </si>
  <si>
    <t>吴振华</t>
  </si>
  <si>
    <t>机电</t>
  </si>
  <si>
    <t>林军</t>
  </si>
  <si>
    <t>姚华</t>
  </si>
  <si>
    <t>ZD 09001</t>
  </si>
  <si>
    <t>ZD 09002</t>
  </si>
  <si>
    <t>ZD 09003</t>
  </si>
  <si>
    <t>ZD 09004</t>
  </si>
  <si>
    <t>ZD 09005</t>
  </si>
  <si>
    <t>ZD 09006</t>
  </si>
  <si>
    <t>ZD 09007</t>
  </si>
  <si>
    <t>ZD 09008</t>
  </si>
  <si>
    <t>ZD 09009</t>
  </si>
  <si>
    <t>ZD 09010</t>
  </si>
  <si>
    <t>ZD 09011</t>
  </si>
  <si>
    <t>ZD 09012</t>
  </si>
  <si>
    <t>ZD 09013</t>
  </si>
  <si>
    <t>ZD 09014</t>
  </si>
  <si>
    <t>ZD 09015</t>
  </si>
  <si>
    <t>ZD 09016</t>
  </si>
  <si>
    <t>ZD 09029</t>
  </si>
  <si>
    <t>ZS 09034</t>
  </si>
  <si>
    <t>ZS 09035</t>
  </si>
  <si>
    <t>何玉海</t>
  </si>
  <si>
    <t>ZD 09036</t>
  </si>
  <si>
    <t>机关</t>
  </si>
  <si>
    <t>03393</t>
  </si>
  <si>
    <t>副高</t>
  </si>
  <si>
    <t>2009年申请2010年兑取平均制名单（在职双教工）</t>
  </si>
  <si>
    <t>2009年申请2010年兑取平均制名单（在职单教工）</t>
  </si>
  <si>
    <t>离校</t>
  </si>
  <si>
    <t>2010年兑现（元）</t>
  </si>
  <si>
    <t>彭锦辉</t>
  </si>
  <si>
    <t>01754</t>
  </si>
  <si>
    <t>图书馆</t>
  </si>
  <si>
    <t>汪诚华</t>
  </si>
  <si>
    <t>邱莉莉</t>
  </si>
  <si>
    <t>03258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</si>
</sst>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0.00_ "/>
  </numFmts>
  <fonts count="11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I7" sqref="I7"/>
    </sheetView>
  </sheetViews>
  <sheetFormatPr defaultColWidth="9.00390625" defaultRowHeight="14.25"/>
  <cols>
    <col min="1" max="1" width="8.625" style="0" customWidth="1"/>
    <col min="2" max="2" width="8.00390625" style="0" customWidth="1"/>
    <col min="3" max="3" width="8.625" style="0" customWidth="1"/>
    <col min="4" max="5" width="4.625" style="0" customWidth="1"/>
    <col min="6" max="6" width="5.125" style="0" customWidth="1"/>
    <col min="7" max="7" width="6.25390625" style="0" customWidth="1"/>
    <col min="8" max="8" width="7.25390625" style="0" customWidth="1"/>
    <col min="9" max="9" width="8.75390625" style="0" customWidth="1"/>
    <col min="13" max="13" width="9.00390625" style="5" customWidth="1"/>
    <col min="14" max="14" width="8.50390625" style="16" customWidth="1"/>
    <col min="15" max="15" width="11.50390625" style="0" customWidth="1"/>
  </cols>
  <sheetData>
    <row r="1" spans="1:15" ht="35.25" customHeight="1">
      <c r="A1" s="25" t="s">
        <v>114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30" customHeight="1">
      <c r="A2" s="1" t="s">
        <v>67</v>
      </c>
      <c r="B2" s="1" t="s">
        <v>68</v>
      </c>
      <c r="C2" s="1" t="s">
        <v>69</v>
      </c>
      <c r="D2" s="2" t="s">
        <v>70</v>
      </c>
      <c r="E2" s="2" t="s">
        <v>71</v>
      </c>
      <c r="F2" s="2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3" t="s">
        <v>77</v>
      </c>
      <c r="L2" s="3" t="s">
        <v>78</v>
      </c>
      <c r="M2" s="8" t="s">
        <v>116</v>
      </c>
      <c r="N2" s="2" t="s">
        <v>79</v>
      </c>
      <c r="O2" s="4" t="s">
        <v>80</v>
      </c>
    </row>
    <row r="3" spans="1:15" ht="19.5" customHeight="1">
      <c r="A3" s="4" t="s">
        <v>33</v>
      </c>
      <c r="B3" s="4" t="s">
        <v>34</v>
      </c>
      <c r="C3" s="7" t="s">
        <v>52</v>
      </c>
      <c r="D3" s="4">
        <v>85</v>
      </c>
      <c r="E3" s="4"/>
      <c r="F3" s="4">
        <f aca="true" t="shared" si="0" ref="F3:F20">99-D3-E3</f>
        <v>14</v>
      </c>
      <c r="G3" s="4" t="s">
        <v>25</v>
      </c>
      <c r="H3" s="4">
        <v>90</v>
      </c>
      <c r="I3" s="4">
        <v>70</v>
      </c>
      <c r="J3" s="4">
        <f aca="true" t="shared" si="1" ref="J3:J17">H3-I3</f>
        <v>20</v>
      </c>
      <c r="K3" s="4">
        <f aca="true" t="shared" si="2" ref="K3:K17">1250+15*F3</f>
        <v>1460</v>
      </c>
      <c r="L3" s="4">
        <f aca="true" t="shared" si="3" ref="L3:L17">INT(K3*J3+0.5)</f>
        <v>29200</v>
      </c>
      <c r="M3" s="6">
        <v>14600</v>
      </c>
      <c r="N3" s="15" t="s">
        <v>89</v>
      </c>
      <c r="O3" s="4"/>
    </row>
    <row r="4" spans="1:15" ht="19.5" customHeight="1">
      <c r="A4" s="4" t="s">
        <v>27</v>
      </c>
      <c r="B4" s="4" t="s">
        <v>28</v>
      </c>
      <c r="C4" s="7" t="s">
        <v>53</v>
      </c>
      <c r="D4" s="4">
        <v>76</v>
      </c>
      <c r="E4" s="4"/>
      <c r="F4" s="4">
        <f t="shared" si="0"/>
        <v>23</v>
      </c>
      <c r="G4" s="4"/>
      <c r="H4" s="4">
        <v>70</v>
      </c>
      <c r="I4" s="4">
        <v>46.6</v>
      </c>
      <c r="J4" s="4">
        <f t="shared" si="1"/>
        <v>23.4</v>
      </c>
      <c r="K4" s="4">
        <f t="shared" si="2"/>
        <v>1595</v>
      </c>
      <c r="L4" s="4">
        <f t="shared" si="3"/>
        <v>37323</v>
      </c>
      <c r="M4" s="6">
        <v>18661</v>
      </c>
      <c r="N4" s="15" t="s">
        <v>90</v>
      </c>
      <c r="O4" s="4"/>
    </row>
    <row r="5" spans="1:15" ht="19.5" customHeight="1">
      <c r="A5" s="4" t="s">
        <v>27</v>
      </c>
      <c r="B5" s="4" t="s">
        <v>31</v>
      </c>
      <c r="C5" s="7" t="s">
        <v>54</v>
      </c>
      <c r="D5" s="4">
        <v>73</v>
      </c>
      <c r="E5" s="4"/>
      <c r="F5" s="4">
        <f t="shared" si="0"/>
        <v>26</v>
      </c>
      <c r="G5" s="4" t="s">
        <v>25</v>
      </c>
      <c r="H5" s="4">
        <v>90</v>
      </c>
      <c r="I5" s="4">
        <v>80.56</v>
      </c>
      <c r="J5" s="4">
        <f t="shared" si="1"/>
        <v>9.439999999999998</v>
      </c>
      <c r="K5" s="4">
        <f t="shared" si="2"/>
        <v>1640</v>
      </c>
      <c r="L5" s="4">
        <f t="shared" si="3"/>
        <v>15482</v>
      </c>
      <c r="M5" s="6">
        <v>7741</v>
      </c>
      <c r="N5" s="15" t="s">
        <v>91</v>
      </c>
      <c r="O5" s="4"/>
    </row>
    <row r="6" spans="1:16" ht="19.5" customHeight="1">
      <c r="A6" s="4" t="s">
        <v>27</v>
      </c>
      <c r="B6" s="4" t="s">
        <v>88</v>
      </c>
      <c r="C6" s="7" t="s">
        <v>122</v>
      </c>
      <c r="D6" s="4">
        <v>76</v>
      </c>
      <c r="E6" s="4"/>
      <c r="F6" s="4">
        <f t="shared" si="0"/>
        <v>23</v>
      </c>
      <c r="G6" s="4" t="s">
        <v>25</v>
      </c>
      <c r="H6" s="4">
        <v>70</v>
      </c>
      <c r="I6" s="4">
        <v>57.82</v>
      </c>
      <c r="J6" s="4">
        <f>H6-I6</f>
        <v>12.18</v>
      </c>
      <c r="K6" s="4">
        <f>1250+15*F6</f>
        <v>1595</v>
      </c>
      <c r="L6" s="4">
        <f>INT(K6*J6+0.5)</f>
        <v>19427</v>
      </c>
      <c r="M6" s="6">
        <v>9713</v>
      </c>
      <c r="N6" s="15" t="s">
        <v>92</v>
      </c>
      <c r="O6" s="15"/>
      <c r="P6" s="18"/>
    </row>
    <row r="7" spans="1:15" ht="19.5" customHeight="1">
      <c r="A7" s="4" t="s">
        <v>17</v>
      </c>
      <c r="B7" s="4" t="s">
        <v>18</v>
      </c>
      <c r="C7" s="7" t="s">
        <v>55</v>
      </c>
      <c r="D7" s="4">
        <v>79</v>
      </c>
      <c r="E7" s="4"/>
      <c r="F7" s="4">
        <f t="shared" si="0"/>
        <v>20</v>
      </c>
      <c r="G7" s="4" t="s">
        <v>19</v>
      </c>
      <c r="H7" s="4">
        <v>65</v>
      </c>
      <c r="I7" s="4">
        <v>39.83</v>
      </c>
      <c r="J7" s="4">
        <f t="shared" si="1"/>
        <v>25.17</v>
      </c>
      <c r="K7" s="4">
        <f t="shared" si="2"/>
        <v>1550</v>
      </c>
      <c r="L7" s="4">
        <f t="shared" si="3"/>
        <v>39014</v>
      </c>
      <c r="M7" s="6">
        <v>19507</v>
      </c>
      <c r="N7" s="15" t="s">
        <v>93</v>
      </c>
      <c r="O7" s="4"/>
    </row>
    <row r="8" spans="1:15" ht="19.5" customHeight="1">
      <c r="A8" s="11" t="s">
        <v>86</v>
      </c>
      <c r="B8" s="11" t="s">
        <v>87</v>
      </c>
      <c r="C8" s="12" t="s">
        <v>56</v>
      </c>
      <c r="D8" s="11">
        <v>75</v>
      </c>
      <c r="E8" s="11"/>
      <c r="F8" s="11">
        <f t="shared" si="0"/>
        <v>24</v>
      </c>
      <c r="G8" s="11" t="s">
        <v>51</v>
      </c>
      <c r="H8" s="11">
        <v>90</v>
      </c>
      <c r="I8" s="11">
        <v>0</v>
      </c>
      <c r="J8" s="11">
        <f t="shared" si="1"/>
        <v>90</v>
      </c>
      <c r="K8" s="11">
        <f t="shared" si="2"/>
        <v>1610</v>
      </c>
      <c r="L8" s="11">
        <f t="shared" si="3"/>
        <v>144900</v>
      </c>
      <c r="M8" s="6">
        <v>72450</v>
      </c>
      <c r="N8" s="15" t="s">
        <v>94</v>
      </c>
      <c r="O8" s="11"/>
    </row>
    <row r="9" spans="1:15" ht="19.5" customHeight="1">
      <c r="A9" s="4" t="s">
        <v>20</v>
      </c>
      <c r="B9" s="4" t="s">
        <v>32</v>
      </c>
      <c r="C9" s="7" t="s">
        <v>58</v>
      </c>
      <c r="D9" s="4">
        <v>76</v>
      </c>
      <c r="E9" s="4"/>
      <c r="F9" s="4">
        <f t="shared" si="0"/>
        <v>23</v>
      </c>
      <c r="G9" s="4" t="s">
        <v>23</v>
      </c>
      <c r="H9" s="4">
        <v>46.67</v>
      </c>
      <c r="I9" s="4">
        <v>22.79</v>
      </c>
      <c r="J9" s="4">
        <f t="shared" si="1"/>
        <v>23.880000000000003</v>
      </c>
      <c r="K9" s="4">
        <f t="shared" si="2"/>
        <v>1595</v>
      </c>
      <c r="L9" s="4">
        <f t="shared" si="3"/>
        <v>38089</v>
      </c>
      <c r="M9" s="6">
        <v>19044</v>
      </c>
      <c r="N9" s="15" t="s">
        <v>95</v>
      </c>
      <c r="O9" s="4"/>
    </row>
    <row r="10" spans="1:15" s="5" customFormat="1" ht="19.5" customHeight="1">
      <c r="A10" s="4" t="s">
        <v>20</v>
      </c>
      <c r="B10" s="4" t="s">
        <v>30</v>
      </c>
      <c r="C10" s="7" t="s">
        <v>57</v>
      </c>
      <c r="D10" s="4">
        <v>74</v>
      </c>
      <c r="E10" s="4"/>
      <c r="F10" s="4">
        <f t="shared" si="0"/>
        <v>25</v>
      </c>
      <c r="G10" s="4" t="s">
        <v>23</v>
      </c>
      <c r="H10" s="4">
        <v>70</v>
      </c>
      <c r="I10" s="4">
        <v>39.32</v>
      </c>
      <c r="J10" s="4">
        <f t="shared" si="1"/>
        <v>30.68</v>
      </c>
      <c r="K10" s="4">
        <f t="shared" si="2"/>
        <v>1625</v>
      </c>
      <c r="L10" s="4">
        <f t="shared" si="3"/>
        <v>49855</v>
      </c>
      <c r="M10" s="6">
        <v>24927</v>
      </c>
      <c r="N10" s="15" t="s">
        <v>96</v>
      </c>
      <c r="O10" s="4"/>
    </row>
    <row r="11" spans="1:15" ht="19.5" customHeight="1">
      <c r="A11" s="4" t="s">
        <v>20</v>
      </c>
      <c r="B11" s="4" t="s">
        <v>45</v>
      </c>
      <c r="C11" s="7" t="s">
        <v>46</v>
      </c>
      <c r="D11" s="4">
        <v>70</v>
      </c>
      <c r="E11" s="4"/>
      <c r="F11" s="4">
        <f t="shared" si="0"/>
        <v>29</v>
      </c>
      <c r="G11" s="4" t="s">
        <v>25</v>
      </c>
      <c r="H11" s="4">
        <v>75</v>
      </c>
      <c r="I11" s="4">
        <v>64.29</v>
      </c>
      <c r="J11" s="4">
        <f t="shared" si="1"/>
        <v>10.709999999999994</v>
      </c>
      <c r="K11" s="4">
        <f t="shared" si="2"/>
        <v>1685</v>
      </c>
      <c r="L11" s="4">
        <f t="shared" si="3"/>
        <v>18046</v>
      </c>
      <c r="M11" s="6">
        <v>9023</v>
      </c>
      <c r="N11" s="15" t="s">
        <v>97</v>
      </c>
      <c r="O11" s="4"/>
    </row>
    <row r="12" spans="1:15" ht="19.5" customHeight="1">
      <c r="A12" s="4" t="s">
        <v>42</v>
      </c>
      <c r="B12" s="4" t="s">
        <v>43</v>
      </c>
      <c r="C12" s="7" t="s">
        <v>59</v>
      </c>
      <c r="D12" s="4">
        <v>88</v>
      </c>
      <c r="E12" s="4"/>
      <c r="F12" s="4">
        <f t="shared" si="0"/>
        <v>11</v>
      </c>
      <c r="G12" s="4" t="s">
        <v>44</v>
      </c>
      <c r="H12" s="4">
        <v>60</v>
      </c>
      <c r="I12" s="4">
        <v>38.33</v>
      </c>
      <c r="J12" s="4">
        <f t="shared" si="1"/>
        <v>21.67</v>
      </c>
      <c r="K12" s="4">
        <f t="shared" si="2"/>
        <v>1415</v>
      </c>
      <c r="L12" s="4">
        <f t="shared" si="3"/>
        <v>30663</v>
      </c>
      <c r="M12" s="6">
        <v>15331</v>
      </c>
      <c r="N12" s="15" t="s">
        <v>98</v>
      </c>
      <c r="O12" s="4"/>
    </row>
    <row r="13" spans="1:15" ht="19.5" customHeight="1">
      <c r="A13" s="4" t="s">
        <v>35</v>
      </c>
      <c r="B13" s="4" t="s">
        <v>36</v>
      </c>
      <c r="C13" s="7" t="s">
        <v>61</v>
      </c>
      <c r="D13" s="4">
        <v>97</v>
      </c>
      <c r="E13" s="4"/>
      <c r="F13" s="4">
        <f t="shared" si="0"/>
        <v>2</v>
      </c>
      <c r="G13" s="4" t="s">
        <v>23</v>
      </c>
      <c r="H13" s="4">
        <v>70</v>
      </c>
      <c r="I13" s="4">
        <v>50</v>
      </c>
      <c r="J13" s="4">
        <f t="shared" si="1"/>
        <v>20</v>
      </c>
      <c r="K13" s="4">
        <f t="shared" si="2"/>
        <v>1280</v>
      </c>
      <c r="L13" s="4">
        <f t="shared" si="3"/>
        <v>25600</v>
      </c>
      <c r="M13" s="6">
        <v>12800</v>
      </c>
      <c r="N13" s="15" t="s">
        <v>99</v>
      </c>
      <c r="O13" s="4"/>
    </row>
    <row r="14" spans="1:15" s="13" customFormat="1" ht="19.5" customHeight="1">
      <c r="A14" s="4" t="s">
        <v>37</v>
      </c>
      <c r="B14" s="4" t="s">
        <v>38</v>
      </c>
      <c r="C14" s="7" t="s">
        <v>62</v>
      </c>
      <c r="D14" s="4">
        <v>75</v>
      </c>
      <c r="E14" s="4">
        <v>4</v>
      </c>
      <c r="F14" s="4">
        <f t="shared" si="0"/>
        <v>20</v>
      </c>
      <c r="G14" s="4" t="s">
        <v>25</v>
      </c>
      <c r="H14" s="4">
        <v>90</v>
      </c>
      <c r="I14" s="4">
        <v>0</v>
      </c>
      <c r="J14" s="4">
        <f t="shared" si="1"/>
        <v>90</v>
      </c>
      <c r="K14" s="4">
        <f t="shared" si="2"/>
        <v>1550</v>
      </c>
      <c r="L14" s="4">
        <f t="shared" si="3"/>
        <v>139500</v>
      </c>
      <c r="M14" s="6">
        <v>69750</v>
      </c>
      <c r="N14" s="15" t="s">
        <v>100</v>
      </c>
      <c r="O14" s="4"/>
    </row>
    <row r="15" spans="1:15" s="13" customFormat="1" ht="19.5" customHeight="1">
      <c r="A15" s="11" t="s">
        <v>84</v>
      </c>
      <c r="B15" s="11" t="s">
        <v>85</v>
      </c>
      <c r="C15" s="12" t="s">
        <v>63</v>
      </c>
      <c r="D15" s="11">
        <v>98</v>
      </c>
      <c r="E15" s="11"/>
      <c r="F15" s="11">
        <f t="shared" si="0"/>
        <v>1</v>
      </c>
      <c r="G15" s="11" t="s">
        <v>83</v>
      </c>
      <c r="H15" s="11">
        <v>50</v>
      </c>
      <c r="I15" s="11">
        <v>12.6</v>
      </c>
      <c r="J15" s="11">
        <f t="shared" si="1"/>
        <v>37.4</v>
      </c>
      <c r="K15" s="11">
        <f t="shared" si="2"/>
        <v>1265</v>
      </c>
      <c r="L15" s="11">
        <f t="shared" si="3"/>
        <v>47311</v>
      </c>
      <c r="M15" s="6">
        <v>23655</v>
      </c>
      <c r="N15" s="15" t="s">
        <v>101</v>
      </c>
      <c r="O15" s="11"/>
    </row>
    <row r="16" spans="1:16" s="13" customFormat="1" ht="19.5" customHeight="1">
      <c r="A16" s="4" t="s">
        <v>26</v>
      </c>
      <c r="B16" s="4" t="s">
        <v>29</v>
      </c>
      <c r="C16" s="7" t="s">
        <v>64</v>
      </c>
      <c r="D16" s="4">
        <v>90</v>
      </c>
      <c r="E16" s="4"/>
      <c r="F16" s="4">
        <f t="shared" si="0"/>
        <v>9</v>
      </c>
      <c r="G16" s="4" t="s">
        <v>23</v>
      </c>
      <c r="H16" s="4">
        <v>70</v>
      </c>
      <c r="I16" s="4">
        <v>25</v>
      </c>
      <c r="J16" s="4">
        <f t="shared" si="1"/>
        <v>45</v>
      </c>
      <c r="K16" s="4">
        <f t="shared" si="2"/>
        <v>1385</v>
      </c>
      <c r="L16" s="4">
        <f t="shared" si="3"/>
        <v>62325</v>
      </c>
      <c r="M16" s="6">
        <v>31162</v>
      </c>
      <c r="N16" s="15" t="s">
        <v>102</v>
      </c>
      <c r="O16" s="17"/>
      <c r="P16" s="14"/>
    </row>
    <row r="17" spans="1:15" ht="19.5" customHeight="1">
      <c r="A17" s="11" t="s">
        <v>81</v>
      </c>
      <c r="B17" s="11" t="s">
        <v>82</v>
      </c>
      <c r="C17" s="12" t="s">
        <v>66</v>
      </c>
      <c r="D17" s="11">
        <v>93</v>
      </c>
      <c r="E17" s="11"/>
      <c r="F17" s="11">
        <f t="shared" si="0"/>
        <v>6</v>
      </c>
      <c r="G17" s="11" t="s">
        <v>83</v>
      </c>
      <c r="H17" s="11">
        <v>55</v>
      </c>
      <c r="I17" s="11">
        <v>0</v>
      </c>
      <c r="J17" s="11">
        <f t="shared" si="1"/>
        <v>55</v>
      </c>
      <c r="K17" s="11">
        <f t="shared" si="2"/>
        <v>1340</v>
      </c>
      <c r="L17" s="11">
        <f t="shared" si="3"/>
        <v>73700</v>
      </c>
      <c r="M17" s="6">
        <v>36850</v>
      </c>
      <c r="N17" s="15" t="s">
        <v>103</v>
      </c>
      <c r="O17" s="11"/>
    </row>
    <row r="18" spans="1:15" ht="19.5" customHeight="1">
      <c r="A18" s="4" t="s">
        <v>24</v>
      </c>
      <c r="B18" s="4" t="s">
        <v>47</v>
      </c>
      <c r="C18" s="7" t="s">
        <v>60</v>
      </c>
      <c r="D18" s="4">
        <v>99</v>
      </c>
      <c r="E18" s="4"/>
      <c r="F18" s="4">
        <f t="shared" si="0"/>
        <v>0</v>
      </c>
      <c r="G18" s="4" t="s">
        <v>21</v>
      </c>
      <c r="H18" s="4">
        <v>25</v>
      </c>
      <c r="I18" s="4">
        <v>0</v>
      </c>
      <c r="J18" s="4">
        <f>H18-I18</f>
        <v>25</v>
      </c>
      <c r="K18" s="4">
        <f>1250+15*F18</f>
        <v>1250</v>
      </c>
      <c r="L18" s="4">
        <f>INT(K18*J18+0.5)</f>
        <v>31250</v>
      </c>
      <c r="M18" s="6">
        <v>15625</v>
      </c>
      <c r="N18" s="15" t="s">
        <v>104</v>
      </c>
      <c r="O18" s="4"/>
    </row>
    <row r="19" spans="1:15" s="24" customFormat="1" ht="20.25" customHeight="1">
      <c r="A19" s="20" t="s">
        <v>110</v>
      </c>
      <c r="B19" s="20" t="s">
        <v>108</v>
      </c>
      <c r="C19" s="21" t="s">
        <v>111</v>
      </c>
      <c r="D19" s="20">
        <v>78</v>
      </c>
      <c r="E19" s="22"/>
      <c r="F19" s="20">
        <f t="shared" si="0"/>
        <v>21</v>
      </c>
      <c r="G19" s="20" t="s">
        <v>112</v>
      </c>
      <c r="H19" s="20">
        <v>45</v>
      </c>
      <c r="I19" s="20">
        <v>0</v>
      </c>
      <c r="J19" s="20">
        <f>H19-I19</f>
        <v>45</v>
      </c>
      <c r="K19" s="20">
        <f>1250+15*F19</f>
        <v>1565</v>
      </c>
      <c r="L19" s="20">
        <f>INT(K19*J19+0.5)</f>
        <v>70425</v>
      </c>
      <c r="M19" s="6">
        <v>35212</v>
      </c>
      <c r="N19" s="23" t="s">
        <v>109</v>
      </c>
      <c r="O19" s="22"/>
    </row>
    <row r="20" spans="1:15" ht="19.5" customHeight="1">
      <c r="A20" s="4" t="s">
        <v>22</v>
      </c>
      <c r="B20" s="4" t="s">
        <v>39</v>
      </c>
      <c r="C20" s="7" t="s">
        <v>40</v>
      </c>
      <c r="D20" s="4">
        <v>90</v>
      </c>
      <c r="E20" s="4"/>
      <c r="F20" s="4">
        <f t="shared" si="0"/>
        <v>9</v>
      </c>
      <c r="G20" s="4" t="s">
        <v>41</v>
      </c>
      <c r="H20" s="4">
        <v>25</v>
      </c>
      <c r="I20" s="4">
        <v>0</v>
      </c>
      <c r="J20" s="4">
        <f>H20-I20</f>
        <v>25</v>
      </c>
      <c r="K20" s="4">
        <f>1250+15*F20</f>
        <v>1385</v>
      </c>
      <c r="L20" s="4">
        <f>INT(K20*J20+0.5)</f>
        <v>34625</v>
      </c>
      <c r="M20" s="6">
        <v>17312</v>
      </c>
      <c r="N20" s="15" t="s">
        <v>105</v>
      </c>
      <c r="O20" s="4" t="s">
        <v>115</v>
      </c>
    </row>
  </sheetData>
  <mergeCells count="1">
    <mergeCell ref="A1:O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O2" sqref="O2"/>
    </sheetView>
  </sheetViews>
  <sheetFormatPr defaultColWidth="9.00390625" defaultRowHeight="14.25"/>
  <cols>
    <col min="1" max="1" width="6.75390625" style="0" customWidth="1"/>
    <col min="3" max="3" width="7.00390625" style="0" customWidth="1"/>
    <col min="4" max="4" width="4.25390625" style="0" customWidth="1"/>
    <col min="5" max="5" width="4.375" style="0" customWidth="1"/>
    <col min="6" max="6" width="4.25390625" style="0" customWidth="1"/>
    <col min="7" max="7" width="3.875" style="0" customWidth="1"/>
    <col min="8" max="8" width="4.25390625" style="0" customWidth="1"/>
    <col min="9" max="9" width="4.50390625" style="0" customWidth="1"/>
    <col min="10" max="10" width="6.625" style="0" customWidth="1"/>
    <col min="11" max="11" width="7.00390625" style="0" customWidth="1"/>
    <col min="12" max="12" width="8.50390625" style="0" customWidth="1"/>
    <col min="15" max="15" width="9.00390625" style="9" customWidth="1"/>
  </cols>
  <sheetData>
    <row r="1" spans="1:17" ht="36" customHeight="1">
      <c r="A1" s="25" t="s">
        <v>113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39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3" t="s">
        <v>13</v>
      </c>
      <c r="O2" s="3" t="s">
        <v>116</v>
      </c>
      <c r="P2" s="1" t="s">
        <v>14</v>
      </c>
      <c r="Q2" s="4" t="s">
        <v>15</v>
      </c>
    </row>
    <row r="3" spans="1:17" s="9" customFormat="1" ht="19.5" customHeight="1">
      <c r="A3" s="4" t="s">
        <v>48</v>
      </c>
      <c r="B3" s="4" t="s">
        <v>49</v>
      </c>
      <c r="C3" s="7" t="s">
        <v>50</v>
      </c>
      <c r="D3" s="4" t="s">
        <v>16</v>
      </c>
      <c r="E3" s="4">
        <v>91</v>
      </c>
      <c r="F3" s="4">
        <v>99</v>
      </c>
      <c r="G3" s="4"/>
      <c r="H3" s="4">
        <f>2*99-E3-E4</f>
        <v>19</v>
      </c>
      <c r="I3" s="4" t="s">
        <v>51</v>
      </c>
      <c r="J3" s="4">
        <v>95</v>
      </c>
      <c r="K3" s="4">
        <v>75</v>
      </c>
      <c r="L3" s="4">
        <f>J3-K3</f>
        <v>20</v>
      </c>
      <c r="M3" s="4">
        <f>1250+15*H3</f>
        <v>1535</v>
      </c>
      <c r="N3" s="4">
        <f>INT(M3*L3+0.5)</f>
        <v>30700</v>
      </c>
      <c r="O3" s="4">
        <f>INT(N3/2+0.5)</f>
        <v>15350</v>
      </c>
      <c r="P3" s="15" t="s">
        <v>106</v>
      </c>
      <c r="Q3" s="4"/>
    </row>
    <row r="4" spans="1:17" s="9" customFormat="1" ht="19.5" customHeight="1">
      <c r="A4" s="4"/>
      <c r="B4" s="4" t="s">
        <v>117</v>
      </c>
      <c r="C4" s="7" t="s">
        <v>118</v>
      </c>
      <c r="D4" s="4"/>
      <c r="E4" s="4">
        <v>88</v>
      </c>
      <c r="F4" s="4">
        <v>99</v>
      </c>
      <c r="G4" s="4"/>
      <c r="H4" s="4"/>
      <c r="I4" s="4"/>
      <c r="J4" s="4"/>
      <c r="K4" s="4"/>
      <c r="L4" s="4"/>
      <c r="M4" s="4"/>
      <c r="N4" s="4"/>
      <c r="O4" s="4"/>
      <c r="P4" s="15"/>
      <c r="Q4" s="4"/>
    </row>
    <row r="5" spans="1:17" s="9" customFormat="1" ht="19.5" customHeight="1">
      <c r="A5" s="4" t="s">
        <v>119</v>
      </c>
      <c r="B5" s="4" t="s">
        <v>120</v>
      </c>
      <c r="C5" s="7" t="s">
        <v>65</v>
      </c>
      <c r="D5" s="4" t="s">
        <v>16</v>
      </c>
      <c r="E5" s="4">
        <v>92</v>
      </c>
      <c r="F5" s="4"/>
      <c r="G5" s="4"/>
      <c r="H5" s="4">
        <f>2*99-E5-E6</f>
        <v>14</v>
      </c>
      <c r="I5" s="4" t="s">
        <v>83</v>
      </c>
      <c r="J5" s="4">
        <v>75</v>
      </c>
      <c r="K5" s="4">
        <v>55</v>
      </c>
      <c r="L5" s="4">
        <f>J5-K5</f>
        <v>20</v>
      </c>
      <c r="M5" s="4">
        <f>1250+15*H5</f>
        <v>1460</v>
      </c>
      <c r="N5" s="4">
        <f>INT(M5*L5+0.5)</f>
        <v>29200</v>
      </c>
      <c r="O5" s="4">
        <f>INT(N5/2+0.5)</f>
        <v>14600</v>
      </c>
      <c r="P5" s="15" t="s">
        <v>107</v>
      </c>
      <c r="Q5" s="4"/>
    </row>
    <row r="6" spans="1:17" s="9" customFormat="1" ht="19.5" customHeight="1">
      <c r="A6" s="19"/>
      <c r="B6" s="10" t="s">
        <v>121</v>
      </c>
      <c r="C6" s="19"/>
      <c r="D6" s="19"/>
      <c r="E6" s="10">
        <v>92</v>
      </c>
      <c r="F6" s="19"/>
      <c r="G6" s="19"/>
      <c r="H6" s="4"/>
      <c r="I6" s="19"/>
      <c r="J6" s="19"/>
      <c r="K6" s="19"/>
      <c r="L6" s="19"/>
      <c r="M6" s="19"/>
      <c r="N6" s="19"/>
      <c r="O6" s="19"/>
      <c r="P6" s="15"/>
      <c r="Q6" s="19"/>
    </row>
    <row r="7" ht="19.5" customHeight="1"/>
    <row r="8" ht="19.5" customHeight="1">
      <c r="O8" s="9">
        <f>SUM(O3:O7)</f>
        <v>29950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2009-10-29T05:43:00Z</cp:lastPrinted>
  <dcterms:created xsi:type="dcterms:W3CDTF">1996-12-17T01:32:42Z</dcterms:created>
  <dcterms:modified xsi:type="dcterms:W3CDTF">2010-10-18T00:38:36Z</dcterms:modified>
  <cp:category/>
  <cp:version/>
  <cp:contentType/>
  <cp:contentStatus/>
</cp:coreProperties>
</file>