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<sst xmlns="http://schemas.openxmlformats.org/spreadsheetml/2006/main" count="85" uniqueCount="69">
  <si>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部门</t>
  </si>
  <si>
    <t>姓名</t>
  </si>
  <si>
    <t>工号</t>
  </si>
  <si>
    <t>出生年月</t>
  </si>
  <si>
    <t>婚姻状况</t>
  </si>
  <si>
    <t>工作年份</t>
  </si>
  <si>
    <t>进校年月</t>
  </si>
  <si>
    <t>扣减工龄</t>
  </si>
  <si>
    <t>补贴工龄</t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</si>
  <si>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</si>
  <si>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</si>
  <si>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</si>
  <si>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</si>
  <si>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</si>
  <si>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</si>
  <si>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</si>
  <si>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ZD  06003</t>
  </si>
  <si>
    <t>ZD  06004</t>
  </si>
  <si>
    <t>ZD  06005</t>
  </si>
  <si>
    <t>ZD  06010</t>
  </si>
  <si>
    <t>ZD  06011</t>
  </si>
  <si>
    <t>ZD  06023</t>
  </si>
  <si>
    <t>ZD  06037</t>
  </si>
  <si>
    <t>ZD  06041</t>
  </si>
  <si>
    <t>ZD  06047</t>
  </si>
  <si>
    <t>ZD  06052</t>
  </si>
  <si>
    <r>
      <t>职称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职级</t>
    </r>
  </si>
  <si>
    <t>生环</t>
  </si>
  <si>
    <t>左本荣</t>
  </si>
  <si>
    <t>00872</t>
  </si>
  <si>
    <t>未</t>
  </si>
  <si>
    <t>中级</t>
  </si>
  <si>
    <t>机关</t>
  </si>
  <si>
    <t>刘凤</t>
  </si>
  <si>
    <t>92891</t>
  </si>
  <si>
    <t>已</t>
  </si>
  <si>
    <t>正科</t>
  </si>
  <si>
    <t>建工</t>
  </si>
  <si>
    <t>王宇辉</t>
  </si>
  <si>
    <t>02516</t>
  </si>
  <si>
    <t>张红专</t>
  </si>
  <si>
    <t>02755</t>
  </si>
  <si>
    <t>杨凌志</t>
  </si>
  <si>
    <t>02626</t>
  </si>
  <si>
    <t>法政</t>
  </si>
  <si>
    <t>韦如梅</t>
  </si>
  <si>
    <t>02612</t>
  </si>
  <si>
    <t>ZD  06069</t>
  </si>
  <si>
    <r>
      <t>外语</t>
    </r>
    <r>
      <rPr>
        <sz val="11"/>
        <color indexed="8"/>
        <rFont val="Times New Roman"/>
        <family val="1"/>
      </rPr>
      <t xml:space="preserve"> </t>
    </r>
  </si>
  <si>
    <t>张伟</t>
  </si>
  <si>
    <t>02821</t>
  </si>
  <si>
    <t>商学院</t>
  </si>
  <si>
    <t>刘红梅</t>
  </si>
  <si>
    <t>02904</t>
  </si>
  <si>
    <t>副高</t>
  </si>
  <si>
    <t>教科</t>
  </si>
  <si>
    <t>吴艳</t>
  </si>
  <si>
    <t>02944</t>
  </si>
  <si>
    <t>人文</t>
  </si>
  <si>
    <t>聂艳梅</t>
  </si>
  <si>
    <t>02239</t>
  </si>
  <si>
    <t>副高</t>
  </si>
  <si>
    <t>2006年申请2010年兑取按月制名单（在职单教工）</t>
  </si>
  <si>
    <t>机关</t>
  </si>
  <si>
    <t>褚黎俊</t>
  </si>
  <si>
    <t>02212</t>
  </si>
  <si>
    <t>已</t>
  </si>
  <si>
    <t>副科</t>
  </si>
  <si>
    <r>
      <t>2010</t>
    </r>
    <r>
      <rPr>
        <sz val="10"/>
        <color indexed="10"/>
        <rFont val="宋体"/>
        <family val="0"/>
      </rPr>
      <t>年兑取金额（元）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</si>
</sst>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#,##0.00_);\(#,##0.00\)"/>
    <numFmt numFmtId="179" formatCode="#,##0.00_);[Red]\(#,##0.00\)"/>
    <numFmt numFmtId="180" formatCode="0_);\(0\)"/>
  </numFmts>
  <fonts count="13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22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178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180" fontId="2" fillId="0" borderId="1" xfId="0" applyNumberFormat="1" applyFont="1" applyBorder="1" applyAlignment="1">
      <alignment horizontal="center"/>
    </xf>
    <xf numFmtId="179" fontId="10" fillId="0" borderId="1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179" fontId="1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 quotePrefix="1">
      <alignment horizontal="center"/>
    </xf>
    <xf numFmtId="178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P2" sqref="P2"/>
    </sheetView>
  </sheetViews>
  <sheetFormatPr defaultColWidth="9.00390625" defaultRowHeight="14.25"/>
  <cols>
    <col min="1" max="2" width="6.625" style="14" customWidth="1"/>
    <col min="3" max="3" width="6.25390625" style="14" customWidth="1"/>
    <col min="4" max="4" width="4.50390625" style="14" customWidth="1"/>
    <col min="5" max="6" width="3.875" style="14" customWidth="1"/>
    <col min="7" max="7" width="5.00390625" style="14" customWidth="1"/>
    <col min="8" max="9" width="3.875" style="14" customWidth="1"/>
    <col min="10" max="10" width="4.25390625" style="14" customWidth="1"/>
    <col min="11" max="11" width="5.875" style="14" customWidth="1"/>
    <col min="12" max="12" width="6.00390625" style="14" customWidth="1"/>
    <col min="13" max="13" width="5.50390625" style="14" customWidth="1"/>
    <col min="14" max="14" width="6.625" style="14" customWidth="1"/>
    <col min="15" max="15" width="11.00390625" style="14" customWidth="1"/>
    <col min="16" max="16" width="10.50390625" style="20" customWidth="1"/>
    <col min="17" max="17" width="9.75390625" style="14" customWidth="1"/>
    <col min="18" max="18" width="14.875" style="14" customWidth="1"/>
    <col min="19" max="16384" width="9.00390625" style="14" customWidth="1"/>
  </cols>
  <sheetData>
    <row r="1" spans="1:18" s="1" customFormat="1" ht="39.75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s="8" customFormat="1" ht="54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2" t="s">
        <v>26</v>
      </c>
      <c r="K2" s="2" t="s">
        <v>9</v>
      </c>
      <c r="L2" s="2" t="s">
        <v>10</v>
      </c>
      <c r="M2" s="2" t="s">
        <v>11</v>
      </c>
      <c r="N2" s="5" t="s">
        <v>12</v>
      </c>
      <c r="O2" s="6" t="s">
        <v>13</v>
      </c>
      <c r="P2" s="16" t="s">
        <v>68</v>
      </c>
      <c r="Q2" s="2" t="s">
        <v>14</v>
      </c>
      <c r="R2" s="7" t="s">
        <v>15</v>
      </c>
    </row>
    <row r="3" spans="1:18" s="13" customFormat="1" ht="28.5" customHeight="1">
      <c r="A3" s="9" t="s">
        <v>27</v>
      </c>
      <c r="B3" s="9" t="s">
        <v>28</v>
      </c>
      <c r="C3" s="10" t="s">
        <v>29</v>
      </c>
      <c r="D3" s="9">
        <v>75</v>
      </c>
      <c r="E3" s="9" t="s">
        <v>30</v>
      </c>
      <c r="F3" s="9">
        <v>99</v>
      </c>
      <c r="G3" s="9">
        <v>99</v>
      </c>
      <c r="H3" s="9"/>
      <c r="I3" s="9">
        <f>99-F3</f>
        <v>0</v>
      </c>
      <c r="J3" s="9" t="s">
        <v>31</v>
      </c>
      <c r="K3" s="9">
        <v>45</v>
      </c>
      <c r="L3" s="9">
        <v>0</v>
      </c>
      <c r="M3" s="9">
        <f aca="true" t="shared" si="0" ref="M3:M10">K3-L3</f>
        <v>45</v>
      </c>
      <c r="N3" s="9">
        <f aca="true" t="shared" si="1" ref="N3:N10">1250+15*I3</f>
        <v>1250</v>
      </c>
      <c r="O3" s="11">
        <f aca="true" t="shared" si="2" ref="O3:O10">INT(N3*M3+0.5)</f>
        <v>56250</v>
      </c>
      <c r="P3" s="15">
        <v>16008</v>
      </c>
      <c r="Q3" s="12" t="s">
        <v>22</v>
      </c>
      <c r="R3" s="18"/>
    </row>
    <row r="4" spans="1:18" s="13" customFormat="1" ht="19.5" customHeight="1">
      <c r="A4" s="9" t="s">
        <v>32</v>
      </c>
      <c r="B4" s="9" t="s">
        <v>33</v>
      </c>
      <c r="C4" s="10" t="s">
        <v>34</v>
      </c>
      <c r="D4" s="9">
        <v>77</v>
      </c>
      <c r="E4" s="9" t="s">
        <v>35</v>
      </c>
      <c r="F4" s="9">
        <v>99</v>
      </c>
      <c r="G4" s="9">
        <v>99</v>
      </c>
      <c r="H4" s="9"/>
      <c r="I4" s="9">
        <f aca="true" t="shared" si="3" ref="I4:I10">99-F4-H4</f>
        <v>0</v>
      </c>
      <c r="J4" s="9" t="s">
        <v>36</v>
      </c>
      <c r="K4" s="9">
        <v>70</v>
      </c>
      <c r="L4" s="9">
        <v>20</v>
      </c>
      <c r="M4" s="9">
        <f t="shared" si="0"/>
        <v>50</v>
      </c>
      <c r="N4" s="9">
        <f t="shared" si="1"/>
        <v>1250</v>
      </c>
      <c r="O4" s="11">
        <f t="shared" si="2"/>
        <v>62500</v>
      </c>
      <c r="P4" s="15">
        <v>12343</v>
      </c>
      <c r="Q4" s="12" t="s">
        <v>19</v>
      </c>
      <c r="R4" s="19"/>
    </row>
    <row r="5" spans="1:18" s="27" customFormat="1" ht="19.5" customHeight="1">
      <c r="A5" s="22" t="s">
        <v>63</v>
      </c>
      <c r="B5" s="22" t="s">
        <v>64</v>
      </c>
      <c r="C5" s="23" t="s">
        <v>65</v>
      </c>
      <c r="D5" s="22">
        <v>78</v>
      </c>
      <c r="E5" s="22" t="s">
        <v>66</v>
      </c>
      <c r="F5" s="22">
        <v>97</v>
      </c>
      <c r="G5" s="22">
        <v>2001</v>
      </c>
      <c r="H5" s="22"/>
      <c r="I5" s="22">
        <f t="shared" si="3"/>
        <v>2</v>
      </c>
      <c r="J5" s="22" t="s">
        <v>67</v>
      </c>
      <c r="K5" s="22">
        <v>60</v>
      </c>
      <c r="L5" s="22">
        <v>20</v>
      </c>
      <c r="M5" s="22">
        <f t="shared" si="0"/>
        <v>40</v>
      </c>
      <c r="N5" s="22">
        <f t="shared" si="1"/>
        <v>1280</v>
      </c>
      <c r="O5" s="24">
        <f t="shared" si="2"/>
        <v>51200</v>
      </c>
      <c r="P5" s="15">
        <v>17600</v>
      </c>
      <c r="Q5" s="25" t="s">
        <v>20</v>
      </c>
      <c r="R5" s="26"/>
    </row>
    <row r="6" spans="1:18" s="13" customFormat="1" ht="19.5" customHeight="1">
      <c r="A6" s="9" t="s">
        <v>37</v>
      </c>
      <c r="B6" s="9" t="s">
        <v>38</v>
      </c>
      <c r="C6" s="10" t="s">
        <v>39</v>
      </c>
      <c r="D6" s="9">
        <v>74</v>
      </c>
      <c r="E6" s="9" t="s">
        <v>35</v>
      </c>
      <c r="F6" s="9">
        <v>96</v>
      </c>
      <c r="G6" s="9">
        <v>2002</v>
      </c>
      <c r="H6" s="9"/>
      <c r="I6" s="9">
        <f t="shared" si="3"/>
        <v>3</v>
      </c>
      <c r="J6" s="9" t="s">
        <v>31</v>
      </c>
      <c r="K6" s="9">
        <v>45</v>
      </c>
      <c r="L6" s="9">
        <v>0</v>
      </c>
      <c r="M6" s="9">
        <f>K6-L6</f>
        <v>45</v>
      </c>
      <c r="N6" s="9">
        <f>1250+15*I6</f>
        <v>1295</v>
      </c>
      <c r="O6" s="11">
        <f>INT(N6*M6+0.5)</f>
        <v>58275</v>
      </c>
      <c r="P6" s="15">
        <v>16703</v>
      </c>
      <c r="Q6" s="12" t="s">
        <v>18</v>
      </c>
      <c r="R6" s="19"/>
    </row>
    <row r="7" spans="1:18" s="13" customFormat="1" ht="19.5" customHeight="1">
      <c r="A7" s="9" t="s">
        <v>37</v>
      </c>
      <c r="B7" s="9" t="s">
        <v>40</v>
      </c>
      <c r="C7" s="10" t="s">
        <v>41</v>
      </c>
      <c r="D7" s="9">
        <v>70</v>
      </c>
      <c r="E7" s="9" t="s">
        <v>35</v>
      </c>
      <c r="F7" s="9">
        <v>88</v>
      </c>
      <c r="G7" s="9">
        <v>2004</v>
      </c>
      <c r="H7" s="9">
        <v>6</v>
      </c>
      <c r="I7" s="9">
        <f t="shared" si="3"/>
        <v>5</v>
      </c>
      <c r="J7" s="9" t="s">
        <v>31</v>
      </c>
      <c r="K7" s="9">
        <v>45</v>
      </c>
      <c r="L7" s="9">
        <v>0</v>
      </c>
      <c r="M7" s="9">
        <f>K7-L7</f>
        <v>45</v>
      </c>
      <c r="N7" s="9">
        <f>1250+15*I7</f>
        <v>1325</v>
      </c>
      <c r="O7" s="11">
        <f>INT(N7*M7+0.5)</f>
        <v>59625</v>
      </c>
      <c r="P7" s="15">
        <v>12729</v>
      </c>
      <c r="Q7" s="12" t="s">
        <v>16</v>
      </c>
      <c r="R7" s="19"/>
    </row>
    <row r="8" spans="1:18" s="13" customFormat="1" ht="19.5" customHeight="1">
      <c r="A8" s="9" t="s">
        <v>37</v>
      </c>
      <c r="B8" s="9" t="s">
        <v>42</v>
      </c>
      <c r="C8" s="10" t="s">
        <v>43</v>
      </c>
      <c r="D8" s="9">
        <v>76</v>
      </c>
      <c r="E8" s="9" t="s">
        <v>35</v>
      </c>
      <c r="F8" s="9">
        <v>98</v>
      </c>
      <c r="G8" s="9">
        <v>2003</v>
      </c>
      <c r="H8" s="9"/>
      <c r="I8" s="9">
        <f t="shared" si="3"/>
        <v>1</v>
      </c>
      <c r="J8" s="9" t="s">
        <v>31</v>
      </c>
      <c r="K8" s="9">
        <v>70</v>
      </c>
      <c r="L8" s="9">
        <v>0</v>
      </c>
      <c r="M8" s="9">
        <f t="shared" si="0"/>
        <v>70</v>
      </c>
      <c r="N8" s="9">
        <f t="shared" si="1"/>
        <v>1265</v>
      </c>
      <c r="O8" s="11">
        <f t="shared" si="2"/>
        <v>88550</v>
      </c>
      <c r="P8" s="15">
        <v>12043</v>
      </c>
      <c r="Q8" s="12" t="s">
        <v>17</v>
      </c>
      <c r="R8" s="19"/>
    </row>
    <row r="9" spans="1:18" s="13" customFormat="1" ht="19.5" customHeight="1">
      <c r="A9" s="9" t="s">
        <v>44</v>
      </c>
      <c r="B9" s="9" t="s">
        <v>45</v>
      </c>
      <c r="C9" s="10" t="s">
        <v>46</v>
      </c>
      <c r="D9" s="9">
        <v>68</v>
      </c>
      <c r="E9" s="9" t="s">
        <v>35</v>
      </c>
      <c r="F9" s="9">
        <v>88</v>
      </c>
      <c r="G9" s="9">
        <v>2003</v>
      </c>
      <c r="H9" s="9"/>
      <c r="I9" s="9">
        <f>99-F9-H9</f>
        <v>11</v>
      </c>
      <c r="J9" s="9" t="s">
        <v>31</v>
      </c>
      <c r="K9" s="9">
        <v>35</v>
      </c>
      <c r="L9" s="9">
        <v>0</v>
      </c>
      <c r="M9" s="9">
        <f>K9-L9</f>
        <v>35</v>
      </c>
      <c r="N9" s="9">
        <f>1250+15*I9</f>
        <v>1415</v>
      </c>
      <c r="O9" s="11">
        <f>INT(N9*M9+0.5)</f>
        <v>49525</v>
      </c>
      <c r="P9" s="15">
        <v>5982</v>
      </c>
      <c r="Q9" s="12" t="s">
        <v>47</v>
      </c>
      <c r="R9" s="9"/>
    </row>
    <row r="10" spans="1:18" s="13" customFormat="1" ht="19.5" customHeight="1">
      <c r="A10" s="9" t="s">
        <v>48</v>
      </c>
      <c r="B10" s="9" t="s">
        <v>49</v>
      </c>
      <c r="C10" s="10" t="s">
        <v>50</v>
      </c>
      <c r="D10" s="9">
        <v>71</v>
      </c>
      <c r="E10" s="9" t="s">
        <v>35</v>
      </c>
      <c r="F10" s="9">
        <v>92</v>
      </c>
      <c r="G10" s="9">
        <v>2004</v>
      </c>
      <c r="H10" s="9"/>
      <c r="I10" s="9">
        <f t="shared" si="3"/>
        <v>7</v>
      </c>
      <c r="J10" s="9" t="s">
        <v>31</v>
      </c>
      <c r="K10" s="9">
        <v>45</v>
      </c>
      <c r="L10" s="9">
        <v>0</v>
      </c>
      <c r="M10" s="9">
        <f t="shared" si="0"/>
        <v>45</v>
      </c>
      <c r="N10" s="9">
        <f t="shared" si="1"/>
        <v>1355</v>
      </c>
      <c r="O10" s="11">
        <f t="shared" si="2"/>
        <v>60975</v>
      </c>
      <c r="P10" s="15">
        <v>12471</v>
      </c>
      <c r="Q10" s="12" t="s">
        <v>21</v>
      </c>
      <c r="R10" s="19"/>
    </row>
    <row r="11" spans="1:18" s="13" customFormat="1" ht="19.5" customHeight="1">
      <c r="A11" s="9" t="s">
        <v>51</v>
      </c>
      <c r="B11" s="9" t="s">
        <v>52</v>
      </c>
      <c r="C11" s="10" t="s">
        <v>53</v>
      </c>
      <c r="D11" s="9">
        <v>70</v>
      </c>
      <c r="E11" s="9" t="s">
        <v>35</v>
      </c>
      <c r="F11" s="9">
        <v>93</v>
      </c>
      <c r="G11" s="9">
        <v>2004</v>
      </c>
      <c r="H11" s="9"/>
      <c r="I11" s="9">
        <f>99-F11-H11</f>
        <v>6</v>
      </c>
      <c r="J11" s="9" t="s">
        <v>54</v>
      </c>
      <c r="K11" s="9">
        <v>55</v>
      </c>
      <c r="L11" s="9">
        <v>0</v>
      </c>
      <c r="M11" s="9">
        <f>K11-L11</f>
        <v>55</v>
      </c>
      <c r="N11" s="9">
        <f>1250+15*I11</f>
        <v>1340</v>
      </c>
      <c r="O11" s="11">
        <f>INT(N11*M11+0.5)</f>
        <v>73700</v>
      </c>
      <c r="P11" s="15">
        <v>17143</v>
      </c>
      <c r="Q11" s="12" t="s">
        <v>25</v>
      </c>
      <c r="R11" s="19"/>
    </row>
    <row r="12" spans="1:18" s="13" customFormat="1" ht="19.5" customHeight="1">
      <c r="A12" s="9" t="s">
        <v>55</v>
      </c>
      <c r="B12" s="9" t="s">
        <v>56</v>
      </c>
      <c r="C12" s="10" t="s">
        <v>57</v>
      </c>
      <c r="D12" s="9">
        <v>77</v>
      </c>
      <c r="E12" s="9" t="s">
        <v>35</v>
      </c>
      <c r="F12" s="9">
        <v>95</v>
      </c>
      <c r="G12" s="9">
        <v>2005</v>
      </c>
      <c r="H12" s="9"/>
      <c r="I12" s="9">
        <f>99-F12-H12</f>
        <v>4</v>
      </c>
      <c r="J12" s="9" t="s">
        <v>31</v>
      </c>
      <c r="K12" s="9">
        <v>70</v>
      </c>
      <c r="L12" s="9">
        <v>10</v>
      </c>
      <c r="M12" s="9">
        <f>K12-L12</f>
        <v>60</v>
      </c>
      <c r="N12" s="9">
        <f>1250+15*I12</f>
        <v>1310</v>
      </c>
      <c r="O12" s="11">
        <f>INT(N12*M12+0.5)</f>
        <v>78600</v>
      </c>
      <c r="P12" s="15">
        <v>12129</v>
      </c>
      <c r="Q12" s="12" t="s">
        <v>24</v>
      </c>
      <c r="R12" s="19"/>
    </row>
    <row r="13" spans="1:18" s="13" customFormat="1" ht="19.5" customHeight="1">
      <c r="A13" s="9" t="s">
        <v>58</v>
      </c>
      <c r="B13" s="9" t="s">
        <v>59</v>
      </c>
      <c r="C13" s="10" t="s">
        <v>60</v>
      </c>
      <c r="D13" s="9">
        <v>75</v>
      </c>
      <c r="E13" s="9" t="s">
        <v>35</v>
      </c>
      <c r="F13" s="9">
        <v>97</v>
      </c>
      <c r="G13" s="9">
        <v>2001</v>
      </c>
      <c r="H13" s="9"/>
      <c r="I13" s="9">
        <f>99-F13-H13</f>
        <v>2</v>
      </c>
      <c r="J13" s="9" t="s">
        <v>61</v>
      </c>
      <c r="K13" s="9">
        <v>55</v>
      </c>
      <c r="L13" s="9">
        <v>0</v>
      </c>
      <c r="M13" s="9">
        <f>K13-L13</f>
        <v>55</v>
      </c>
      <c r="N13" s="9">
        <f>1250+15*I13</f>
        <v>1280</v>
      </c>
      <c r="O13" s="11">
        <f>INT(N13*M13+0.5)</f>
        <v>70400</v>
      </c>
      <c r="P13" s="15">
        <v>13564</v>
      </c>
      <c r="Q13" s="12" t="s">
        <v>23</v>
      </c>
      <c r="R13" s="9"/>
    </row>
    <row r="14" ht="14.25">
      <c r="P14" s="21"/>
    </row>
    <row r="15" ht="14.25">
      <c r="O15" s="17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2009-08-26T02:27:03Z</cp:lastPrinted>
  <dcterms:created xsi:type="dcterms:W3CDTF">1996-12-17T01:32:42Z</dcterms:created>
  <dcterms:modified xsi:type="dcterms:W3CDTF">2010-10-18T00:32:02Z</dcterms:modified>
  <cp:category/>
  <cp:version/>
  <cp:contentType/>
  <cp:contentStatus/>
</cp:coreProperties>
</file>